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1325" windowHeight="6720" tabRatio="590" activeTab="6"/>
  </bookViews>
  <sheets>
    <sheet name="600700" sheetId="1" r:id="rId1"/>
    <sheet name="710750" sheetId="2" r:id="rId2"/>
    <sheet name="801" sheetId="3" r:id="rId3"/>
    <sheet name="851852" sheetId="4" r:id="rId4"/>
    <sheet name="921926" sheetId="5" r:id="rId5"/>
    <sheet name="Z750751754" sheetId="6" r:id="rId6"/>
    <sheet name="P710razem" sheetId="7" r:id="rId7"/>
    <sheet name="Ogółem" sheetId="8" r:id="rId8"/>
  </sheets>
  <definedNames/>
  <calcPr fullCalcOnLoad="1"/>
</workbook>
</file>

<file path=xl/sharedStrings.xml><?xml version="1.0" encoding="utf-8"?>
<sst xmlns="http://schemas.openxmlformats.org/spreadsheetml/2006/main" count="587" uniqueCount="238">
  <si>
    <t>Dział</t>
  </si>
  <si>
    <t>Rozdział</t>
  </si>
  <si>
    <t>§</t>
  </si>
  <si>
    <t>Nazwa działu</t>
  </si>
  <si>
    <t>010</t>
  </si>
  <si>
    <t>01095</t>
  </si>
  <si>
    <t>Pozostała działalność</t>
  </si>
  <si>
    <t>Gospodarka mieszkaniowa</t>
  </si>
  <si>
    <t>Transport i łączność</t>
  </si>
  <si>
    <t>Drogi publiczne gminne</t>
  </si>
  <si>
    <t>Gospodarka gruntami i nieruchomościami</t>
  </si>
  <si>
    <t>750</t>
  </si>
  <si>
    <t>Administracja publiczna</t>
  </si>
  <si>
    <t>75023</t>
  </si>
  <si>
    <t>Dochody od osób prawnych, fizycznych i innych nieposiadających osobowości prawnej</t>
  </si>
  <si>
    <t xml:space="preserve"> </t>
  </si>
  <si>
    <t>758</t>
  </si>
  <si>
    <t>Różne rozliczenia</t>
  </si>
  <si>
    <t>Oświata i wychowanie</t>
  </si>
  <si>
    <t>Szkoły podatawowe</t>
  </si>
  <si>
    <t>Zasiłki i pomoc w naturze oraz składki na ubezpieczenia społeczne</t>
  </si>
  <si>
    <t>Ośrodki pomocy społecznej</t>
  </si>
  <si>
    <t>Dodatki mieszkaniowe</t>
  </si>
  <si>
    <t>Biblioteki</t>
  </si>
  <si>
    <t>Ochrona zdrowia</t>
  </si>
  <si>
    <t>Przeciwdziałanie alkoholizmowi</t>
  </si>
  <si>
    <t>Urzędy wojewódzkie</t>
  </si>
  <si>
    <t>751</t>
  </si>
  <si>
    <t>Urzedy naczelnych organów władzy państwowej,kontroli,ochrony prawa oraz sądownictwa</t>
  </si>
  <si>
    <t>75101</t>
  </si>
  <si>
    <t>Bezpieczeństwo publiczne i ochrona przeciwpożarowa</t>
  </si>
  <si>
    <t>Obrona cywilna</t>
  </si>
  <si>
    <t>Oświetlenie ulic i dróg</t>
  </si>
  <si>
    <t>Działalność usługowa</t>
  </si>
  <si>
    <t>Cmentarze</t>
  </si>
  <si>
    <t>Kultura i ochrona dziedzictwa narodowego</t>
  </si>
  <si>
    <t>600</t>
  </si>
  <si>
    <t>700</t>
  </si>
  <si>
    <t>756</t>
  </si>
  <si>
    <t>801</t>
  </si>
  <si>
    <t>851</t>
  </si>
  <si>
    <t>900</t>
  </si>
  <si>
    <t>921</t>
  </si>
  <si>
    <t>710</t>
  </si>
  <si>
    <t>754</t>
  </si>
  <si>
    <t>4300</t>
  </si>
  <si>
    <t>Zakup pozostałych usług</t>
  </si>
  <si>
    <t>6050</t>
  </si>
  <si>
    <t xml:space="preserve">Wydatki inwestycyjne </t>
  </si>
  <si>
    <t>4210</t>
  </si>
  <si>
    <t>Zakup materiałów i wyposażenia</t>
  </si>
  <si>
    <t>01030</t>
  </si>
  <si>
    <t>Izby rolnicze</t>
  </si>
  <si>
    <t>4270</t>
  </si>
  <si>
    <t>Zakup usług remontowych</t>
  </si>
  <si>
    <t>Drogi wewnętrzne</t>
  </si>
  <si>
    <t>3030</t>
  </si>
  <si>
    <t>Różne wydatki na rzecz osób fiz.</t>
  </si>
  <si>
    <t>4430</t>
  </si>
  <si>
    <t>Różne opłaty i składki</t>
  </si>
  <si>
    <t>Zakłady gospodarki mieszkaniowej</t>
  </si>
  <si>
    <t>Opracowania geodezyjne i kartograf.</t>
  </si>
  <si>
    <t>4010</t>
  </si>
  <si>
    <t>4110</t>
  </si>
  <si>
    <t>Składki na ubezpieczenia społeczne</t>
  </si>
  <si>
    <t>4120</t>
  </si>
  <si>
    <t>Składki na Fundusz Pracy</t>
  </si>
  <si>
    <t>Rady gmin</t>
  </si>
  <si>
    <t>4410</t>
  </si>
  <si>
    <t>Podróże służbowe krajowe</t>
  </si>
  <si>
    <t>Urzędy gmin</t>
  </si>
  <si>
    <t>3020</t>
  </si>
  <si>
    <t>Nagrody i wydatki nie zalicz.do wynagr</t>
  </si>
  <si>
    <t>Wynagrodzenia osobowe pracowników</t>
  </si>
  <si>
    <t>4040</t>
  </si>
  <si>
    <t>Dodadkowe wynagrodzenia roczne</t>
  </si>
  <si>
    <t>Zakup energii</t>
  </si>
  <si>
    <t>4260</t>
  </si>
  <si>
    <t>4280</t>
  </si>
  <si>
    <t>Zakup usług zdrowotnych</t>
  </si>
  <si>
    <t>4440</t>
  </si>
  <si>
    <t>Fundusz świadczeń Socjalnych</t>
  </si>
  <si>
    <t>6060</t>
  </si>
  <si>
    <t>Wydatki na zakupy inwestycyjne JB</t>
  </si>
  <si>
    <t>Ochotnicze straże pożarne</t>
  </si>
  <si>
    <t>Zakup pomocy nauk.,dydakt.,książek</t>
  </si>
  <si>
    <t>Gimnazja</t>
  </si>
  <si>
    <t>Dowozy dzieci do szkół</t>
  </si>
  <si>
    <t>Zespóły ekonomiczno-adm. Szkół</t>
  </si>
  <si>
    <t>Licea ogólnikształcące</t>
  </si>
  <si>
    <t>Edukacyjna opieka wychowawcza</t>
  </si>
  <si>
    <t>Świetlice szkolne</t>
  </si>
  <si>
    <t>Godpodarka odpadami</t>
  </si>
  <si>
    <t>Oczyszczanie miast i wsi</t>
  </si>
  <si>
    <t>Utrzymanie zieleni w miastach</t>
  </si>
  <si>
    <t>Domy,ośrodki kultury,świetlice,kluby</t>
  </si>
  <si>
    <t>Kultura fizyczna i sport</t>
  </si>
  <si>
    <t>Zadania w zakresie kult.fiz.i sportu</t>
  </si>
  <si>
    <t>Odsetki od FP</t>
  </si>
  <si>
    <t>926</t>
  </si>
  <si>
    <t>Składki na ubezp.zdrowotne opłacane za osoby pobierające świadcz. z opieki społecznej</t>
  </si>
  <si>
    <t>OGÓŁEM WYDATKI</t>
  </si>
  <si>
    <t>Przychody</t>
  </si>
  <si>
    <t>Dzial</t>
  </si>
  <si>
    <t>Kwota</t>
  </si>
  <si>
    <t xml:space="preserve">  a) wydatki bieżące</t>
  </si>
  <si>
    <t xml:space="preserve">  b) wydatki majątkowe</t>
  </si>
  <si>
    <t>60016</t>
  </si>
  <si>
    <t>60017</t>
  </si>
  <si>
    <t>70001</t>
  </si>
  <si>
    <t>Nazwa</t>
  </si>
  <si>
    <t xml:space="preserve">      - dotacja przedmiotowa dla zakładu B.</t>
  </si>
  <si>
    <t>71014</t>
  </si>
  <si>
    <t>75011</t>
  </si>
  <si>
    <t xml:space="preserve">      - wynagrodzenia i pochodne</t>
  </si>
  <si>
    <t>75022</t>
  </si>
  <si>
    <t>75412</t>
  </si>
  <si>
    <t>80101</t>
  </si>
  <si>
    <t>80104</t>
  </si>
  <si>
    <t>80110</t>
  </si>
  <si>
    <t>80113</t>
  </si>
  <si>
    <t>80114</t>
  </si>
  <si>
    <t>85154</t>
  </si>
  <si>
    <t>854</t>
  </si>
  <si>
    <t>85401</t>
  </si>
  <si>
    <t>90002</t>
  </si>
  <si>
    <t>90003</t>
  </si>
  <si>
    <t>90004</t>
  </si>
  <si>
    <t>90015</t>
  </si>
  <si>
    <t>90095</t>
  </si>
  <si>
    <t>92116</t>
  </si>
  <si>
    <t>92195</t>
  </si>
  <si>
    <t xml:space="preserve">      - dotacja</t>
  </si>
  <si>
    <t>Zadania zlecone</t>
  </si>
  <si>
    <t>Zadania powierzone</t>
  </si>
  <si>
    <t>ROLNICTWO I ŁOWIECTWO</t>
  </si>
  <si>
    <t xml:space="preserve">Przedszkola </t>
  </si>
  <si>
    <t>OGÓŁEM BUDŻET</t>
  </si>
  <si>
    <t xml:space="preserve">  W tym :</t>
  </si>
  <si>
    <t>A) Wydatki bieżące</t>
  </si>
  <si>
    <t xml:space="preserve">    w tym:</t>
  </si>
  <si>
    <t xml:space="preserve">    - wynagrodzenia i pochodne od wynagrodzeń</t>
  </si>
  <si>
    <t xml:space="preserve">    - dotacje z budżetu</t>
  </si>
  <si>
    <t>B) Wydatki majątkowe</t>
  </si>
  <si>
    <t>ROZCHODY</t>
  </si>
  <si>
    <t>SUMA BILANSOWA</t>
  </si>
  <si>
    <t xml:space="preserve">  </t>
  </si>
  <si>
    <t xml:space="preserve">           Zał.Nr 3 do projektu  </t>
  </si>
  <si>
    <t xml:space="preserve">            uchwały budżetowej</t>
  </si>
  <si>
    <t xml:space="preserve">            Rady Miasta i Gminy</t>
  </si>
  <si>
    <t>RAZEM BUDŻET</t>
  </si>
  <si>
    <t>Razem zadania zlecone</t>
  </si>
  <si>
    <t>Dochody</t>
  </si>
  <si>
    <t>Wydatki</t>
  </si>
  <si>
    <t>Ogółem budżet</t>
  </si>
  <si>
    <t>Rozchody</t>
  </si>
  <si>
    <t>Suma bilansowa</t>
  </si>
  <si>
    <t>Rolnictwo i łowiectwo</t>
  </si>
  <si>
    <t>4140</t>
  </si>
  <si>
    <t>757</t>
  </si>
  <si>
    <t>75702</t>
  </si>
  <si>
    <t>Obsługa długu</t>
  </si>
  <si>
    <t>Dotacja przedm.z budżetu dla zakł.budż.</t>
  </si>
  <si>
    <t>Dokształcanie i doskonalenie nauczycieli</t>
  </si>
  <si>
    <t>Pobór podatków, opłat i nieopodat. należ. Budżet.</t>
  </si>
  <si>
    <t>Rezerwy ogólne i celowe</t>
  </si>
  <si>
    <t>4240</t>
  </si>
  <si>
    <t>852</t>
  </si>
  <si>
    <t>Pomoc społeczna</t>
  </si>
  <si>
    <t>85214</t>
  </si>
  <si>
    <t>Dokształcanie i doskonalenie naucz.</t>
  </si>
  <si>
    <t>Dochody od osób prawnych, od osób fizycznych i innych jednostek nieposiadających osobowości prawnej oraz wydatki zawiązane z ich poborem</t>
  </si>
  <si>
    <t>75647</t>
  </si>
  <si>
    <t>Przedszkola</t>
  </si>
  <si>
    <t>80146</t>
  </si>
  <si>
    <t>80195</t>
  </si>
  <si>
    <t>85215</t>
  </si>
  <si>
    <t>85219</t>
  </si>
  <si>
    <t>85446</t>
  </si>
  <si>
    <t>85495</t>
  </si>
  <si>
    <t>75414</t>
  </si>
  <si>
    <t>85213</t>
  </si>
  <si>
    <t xml:space="preserve">       - obsługa długu</t>
  </si>
  <si>
    <t xml:space="preserve">    - obługa długu</t>
  </si>
  <si>
    <t>6058</t>
  </si>
  <si>
    <t>6059</t>
  </si>
  <si>
    <t>4170</t>
  </si>
  <si>
    <t>3260</t>
  </si>
  <si>
    <t>4350</t>
  </si>
  <si>
    <t>2480</t>
  </si>
  <si>
    <t>3040</t>
  </si>
  <si>
    <t>75075</t>
  </si>
  <si>
    <t>Wynagrodzenia bezosobowe</t>
  </si>
  <si>
    <t>Opłaty za usługi internetowe</t>
  </si>
  <si>
    <t>Inne formy pomocy dla uczniów</t>
  </si>
  <si>
    <t>Pozostałe odsetki</t>
  </si>
  <si>
    <t>Wydatki osobowe niezaliczane do wynagrodzeń</t>
  </si>
  <si>
    <t>Dodatkowe wynagrodzenie roczne</t>
  </si>
  <si>
    <t>Odpisy na zakładowy fundusz świadczeń socjalnych</t>
  </si>
  <si>
    <t>80103</t>
  </si>
  <si>
    <t>Przedszkola przy szkołach podstawowych</t>
  </si>
  <si>
    <t>85415</t>
  </si>
  <si>
    <t>85212</t>
  </si>
  <si>
    <t>Obsługa papierów wartościowych, kredytów i pożyczek</t>
  </si>
  <si>
    <t>Pomoc materialna dla uczniów</t>
  </si>
  <si>
    <t>Obiekty sportowe</t>
  </si>
  <si>
    <t>Gospodarka komunalna i ochrona środowiska</t>
  </si>
  <si>
    <t>Promocja jednostek samorządu terytorialnego</t>
  </si>
  <si>
    <t xml:space="preserve">      - dotacja podmiotowa dla jednostki kultury</t>
  </si>
  <si>
    <t>2910</t>
  </si>
  <si>
    <t>4700</t>
  </si>
  <si>
    <t>4360</t>
  </si>
  <si>
    <t>4370</t>
  </si>
  <si>
    <t>4740</t>
  </si>
  <si>
    <t>4750</t>
  </si>
  <si>
    <t>4220</t>
  </si>
  <si>
    <t>400</t>
  </si>
  <si>
    <t xml:space="preserve">            b) wydatki majątkowe</t>
  </si>
  <si>
    <t>40002</t>
  </si>
  <si>
    <t>Ochrona zabytków i opieka nad zabytkami</t>
  </si>
  <si>
    <t>92120</t>
  </si>
  <si>
    <t>Wytwarzanie i zaopatrywanie w energię elektryczną, gaz i wodę</t>
  </si>
  <si>
    <t>Dostarczanie wody</t>
  </si>
  <si>
    <t>Drogi publiczne wojewódzkie</t>
  </si>
  <si>
    <t>Dostarczanie energii</t>
  </si>
  <si>
    <t>40003</t>
  </si>
  <si>
    <t>Komendy wojewódzkie Policji</t>
  </si>
  <si>
    <t xml:space="preserve">Zadania ralizowane w ramach porozumień </t>
  </si>
  <si>
    <t>Zwalczanie narkomanii</t>
  </si>
  <si>
    <t xml:space="preserve">      § 992 Spłaty otrzymanych kredytów i pożyczek</t>
  </si>
  <si>
    <t>2720</t>
  </si>
  <si>
    <t>75095</t>
  </si>
  <si>
    <t xml:space="preserve">        BUDŻET GMINY NA 2009 ROK</t>
  </si>
  <si>
    <t xml:space="preserve"> - dotacja na rzecz izb Rolniczych</t>
  </si>
  <si>
    <t>80148</t>
  </si>
  <si>
    <t>Wydatki budżetu gminy wg działów i rozdziałów na 2009 rok</t>
  </si>
  <si>
    <t>Drogi publiczne powiatowe</t>
  </si>
  <si>
    <t>Stołówki szkolne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</si>
</sst>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\-#,##0\ 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0" xfId="15" applyNumberForma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65" fontId="0" fillId="0" borderId="2" xfId="15" applyNumberFormat="1" applyBorder="1" applyAlignment="1">
      <alignment/>
    </xf>
    <xf numFmtId="165" fontId="1" fillId="0" borderId="1" xfId="15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Border="1" applyAlignment="1">
      <alignment wrapText="1"/>
    </xf>
    <xf numFmtId="165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5" fontId="1" fillId="0" borderId="4" xfId="15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165" fontId="0" fillId="0" borderId="2" xfId="15" applyNumberFormat="1" applyFont="1" applyBorder="1" applyAlignment="1">
      <alignment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165" fontId="1" fillId="0" borderId="7" xfId="15" applyNumberFormat="1" applyFont="1" applyBorder="1" applyAlignment="1">
      <alignment/>
    </xf>
    <xf numFmtId="0" fontId="1" fillId="0" borderId="1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4" xfId="15" applyNumberFormat="1" applyBorder="1" applyAlignment="1">
      <alignment/>
    </xf>
    <xf numFmtId="165" fontId="0" fillId="0" borderId="15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5" xfId="15" applyNumberFormat="1" applyBorder="1" applyAlignment="1">
      <alignment/>
    </xf>
    <xf numFmtId="0" fontId="1" fillId="0" borderId="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5" fontId="1" fillId="0" borderId="17" xfId="15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165" fontId="2" fillId="0" borderId="11" xfId="15" applyNumberFormat="1" applyFont="1" applyBorder="1" applyAlignment="1">
      <alignment/>
    </xf>
    <xf numFmtId="0" fontId="2" fillId="0" borderId="11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65" fontId="0" fillId="0" borderId="17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165" fontId="0" fillId="0" borderId="14" xfId="15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165" fontId="0" fillId="0" borderId="15" xfId="15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7" fillId="0" borderId="17" xfId="15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165" fontId="2" fillId="0" borderId="15" xfId="15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1" fillId="0" borderId="1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165" fontId="1" fillId="0" borderId="17" xfId="15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65" fontId="1" fillId="0" borderId="17" xfId="15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0" fillId="0" borderId="7" xfId="15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65" fontId="0" fillId="0" borderId="2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3" xfId="0" applyFont="1" applyBorder="1" applyAlignment="1">
      <alignment/>
    </xf>
    <xf numFmtId="165" fontId="1" fillId="0" borderId="11" xfId="15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0" fillId="0" borderId="8" xfId="15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7" xfId="0" applyBorder="1" applyAlignment="1">
      <alignment/>
    </xf>
    <xf numFmtId="0" fontId="1" fillId="0" borderId="1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Fill="1" applyBorder="1" applyAlignment="1">
      <alignment wrapText="1"/>
    </xf>
    <xf numFmtId="165" fontId="2" fillId="0" borderId="0" xfId="15" applyNumberFormat="1" applyFont="1" applyAlignment="1">
      <alignment/>
    </xf>
    <xf numFmtId="0" fontId="1" fillId="0" borderId="22" xfId="0" applyFont="1" applyBorder="1" applyAlignment="1">
      <alignment/>
    </xf>
    <xf numFmtId="165" fontId="1" fillId="0" borderId="23" xfId="15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165" fontId="0" fillId="0" borderId="25" xfId="15" applyNumberFormat="1" applyBorder="1" applyAlignment="1">
      <alignment/>
    </xf>
    <xf numFmtId="165" fontId="0" fillId="0" borderId="26" xfId="15" applyNumberFormat="1" applyBorder="1" applyAlignment="1">
      <alignment/>
    </xf>
    <xf numFmtId="0" fontId="1" fillId="0" borderId="27" xfId="0" applyFont="1" applyBorder="1" applyAlignment="1">
      <alignment/>
    </xf>
    <xf numFmtId="165" fontId="0" fillId="0" borderId="28" xfId="15" applyNumberFormat="1" applyBorder="1" applyAlignment="1">
      <alignment/>
    </xf>
    <xf numFmtId="0" fontId="1" fillId="0" borderId="29" xfId="0" applyFont="1" applyFill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8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165" fontId="2" fillId="0" borderId="14" xfId="15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49" fontId="0" fillId="0" borderId="0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7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2" fillId="0" borderId="17" xfId="15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5" fontId="0" fillId="2" borderId="1" xfId="15" applyNumberFormat="1" applyFont="1" applyFill="1" applyBorder="1" applyAlignment="1">
      <alignment/>
    </xf>
    <xf numFmtId="165" fontId="0" fillId="0" borderId="33" xfId="15" applyNumberFormat="1" applyFont="1" applyBorder="1" applyAlignment="1">
      <alignment/>
    </xf>
    <xf numFmtId="165" fontId="1" fillId="0" borderId="20" xfId="15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165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5" fontId="0" fillId="0" borderId="7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1" fillId="0" borderId="35" xfId="0" applyFont="1" applyBorder="1" applyAlignment="1">
      <alignment wrapText="1"/>
    </xf>
    <xf numFmtId="165" fontId="0" fillId="0" borderId="33" xfId="15" applyNumberForma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19" xfId="15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65" fontId="0" fillId="0" borderId="7" xfId="15" applyNumberFormat="1" applyFont="1" applyBorder="1" applyAlignment="1">
      <alignment/>
    </xf>
    <xf numFmtId="49" fontId="0" fillId="0" borderId="37" xfId="0" applyNumberFormat="1" applyBorder="1" applyAlignment="1">
      <alignment horizontal="center"/>
    </xf>
    <xf numFmtId="0" fontId="2" fillId="0" borderId="38" xfId="0" applyFont="1" applyBorder="1" applyAlignment="1">
      <alignment wrapText="1"/>
    </xf>
    <xf numFmtId="49" fontId="1" fillId="0" borderId="3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1" fillId="0" borderId="25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17" xfId="0" applyBorder="1" applyAlignment="1">
      <alignment wrapText="1"/>
    </xf>
    <xf numFmtId="49" fontId="2" fillId="0" borderId="21" xfId="0" applyNumberFormat="1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5" fontId="2" fillId="0" borderId="25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5" fontId="1" fillId="0" borderId="41" xfId="15" applyNumberFormat="1" applyFont="1" applyBorder="1" applyAlignment="1">
      <alignment/>
    </xf>
    <xf numFmtId="49" fontId="0" fillId="0" borderId="18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" fillId="0" borderId="15" xfId="0" applyFont="1" applyBorder="1" applyAlignment="1">
      <alignment wrapText="1"/>
    </xf>
    <xf numFmtId="3" fontId="2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1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5" fontId="2" fillId="0" borderId="15" xfId="15" applyNumberFormat="1" applyFont="1" applyBorder="1" applyAlignment="1">
      <alignment/>
    </xf>
    <xf numFmtId="165" fontId="0" fillId="0" borderId="11" xfId="15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3" fillId="0" borderId="42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5" fontId="2" fillId="0" borderId="8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31">
      <selection activeCell="C57" sqref="C57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5.625" style="3" customWidth="1"/>
    <col min="4" max="4" width="41.00390625" style="4" customWidth="1"/>
    <col min="5" max="5" width="12.75390625" style="5" customWidth="1"/>
    <col min="6" max="6" width="17.00390625" style="5" customWidth="1"/>
    <col min="7" max="7" width="15.375" style="5" customWidth="1"/>
    <col min="8" max="8" width="14.625" style="0" customWidth="1"/>
    <col min="9" max="9" width="12.625" style="0" customWidth="1"/>
  </cols>
  <sheetData>
    <row r="1" spans="1:8" ht="19.5" customHeight="1">
      <c r="A1" s="36"/>
      <c r="B1" s="36"/>
      <c r="C1" s="37"/>
      <c r="D1" s="144" t="s">
        <v>146</v>
      </c>
      <c r="E1" s="144" t="s">
        <v>147</v>
      </c>
      <c r="F1" s="28"/>
      <c r="G1" s="28"/>
      <c r="H1" s="28"/>
    </row>
    <row r="2" spans="1:8" ht="19.5" customHeight="1">
      <c r="A2" s="36"/>
      <c r="B2" s="36"/>
      <c r="C2" s="37"/>
      <c r="D2" s="144"/>
      <c r="E2" s="144" t="s">
        <v>148</v>
      </c>
      <c r="F2" s="28"/>
      <c r="G2" s="28"/>
      <c r="H2" s="28"/>
    </row>
    <row r="3" spans="1:8" ht="19.5" customHeight="1">
      <c r="A3" s="36"/>
      <c r="B3" s="36"/>
      <c r="C3" s="37"/>
      <c r="D3" s="144" t="s">
        <v>15</v>
      </c>
      <c r="E3" s="144" t="s">
        <v>149</v>
      </c>
      <c r="F3" s="28"/>
      <c r="G3" s="28"/>
      <c r="H3" s="28"/>
    </row>
    <row r="4" spans="1:8" ht="19.5" customHeight="1">
      <c r="A4" s="36"/>
      <c r="B4" s="36"/>
      <c r="C4" s="37"/>
      <c r="D4" s="144"/>
      <c r="E4" s="144"/>
      <c r="F4" s="28"/>
      <c r="G4" s="28"/>
      <c r="H4" s="28"/>
    </row>
    <row r="5" spans="1:8" ht="19.5" customHeight="1">
      <c r="A5" s="36"/>
      <c r="B5" s="36"/>
      <c r="C5" s="37"/>
      <c r="D5" s="27"/>
      <c r="E5" s="144"/>
      <c r="F5" s="28"/>
      <c r="G5" s="28"/>
      <c r="H5" s="28"/>
    </row>
    <row r="6" spans="1:8" ht="34.5" customHeight="1">
      <c r="A6" s="36"/>
      <c r="B6" s="36"/>
      <c r="C6" s="143"/>
      <c r="D6" s="183" t="s">
        <v>235</v>
      </c>
      <c r="E6" s="28"/>
      <c r="F6" s="28"/>
      <c r="G6" s="28"/>
      <c r="H6" s="28"/>
    </row>
    <row r="7" spans="1:8" ht="34.5" customHeight="1">
      <c r="A7" s="36"/>
      <c r="B7" s="36"/>
      <c r="C7" s="143"/>
      <c r="D7" s="183"/>
      <c r="E7" s="28"/>
      <c r="F7" s="28"/>
      <c r="G7" s="28"/>
      <c r="H7" s="28"/>
    </row>
    <row r="8" spans="1:8" ht="19.5" customHeight="1">
      <c r="A8" s="36"/>
      <c r="B8" s="36"/>
      <c r="C8" s="37"/>
      <c r="D8" s="127" t="s">
        <v>15</v>
      </c>
      <c r="E8" s="28"/>
      <c r="F8" s="28"/>
      <c r="G8" s="28"/>
      <c r="H8" s="28"/>
    </row>
    <row r="10" spans="1:5" ht="24.75" customHeight="1">
      <c r="A10" s="74" t="s">
        <v>0</v>
      </c>
      <c r="B10" s="79" t="s">
        <v>1</v>
      </c>
      <c r="C10" s="85"/>
      <c r="D10" s="142" t="s">
        <v>110</v>
      </c>
      <c r="E10" s="138" t="s">
        <v>104</v>
      </c>
    </row>
    <row r="11" spans="1:5" ht="24.75" customHeight="1">
      <c r="A11" s="75" t="s">
        <v>4</v>
      </c>
      <c r="B11" s="272"/>
      <c r="C11" s="273" t="s">
        <v>15</v>
      </c>
      <c r="D11" s="162" t="s">
        <v>135</v>
      </c>
      <c r="E11" s="76">
        <f>E12+E15</f>
        <v>13200</v>
      </c>
    </row>
    <row r="12" spans="1:5" ht="24.75" customHeight="1">
      <c r="A12" s="157"/>
      <c r="B12" s="57" t="s">
        <v>51</v>
      </c>
      <c r="C12" s="256"/>
      <c r="D12" s="125" t="s">
        <v>52</v>
      </c>
      <c r="E12" s="24">
        <f>SUM(E13:E13)</f>
        <v>10000</v>
      </c>
    </row>
    <row r="13" spans="1:5" ht="24.75" customHeight="1">
      <c r="A13" s="157"/>
      <c r="B13" s="151"/>
      <c r="C13" s="152"/>
      <c r="D13" s="153" t="s">
        <v>105</v>
      </c>
      <c r="E13" s="154">
        <f>E14</f>
        <v>10000</v>
      </c>
    </row>
    <row r="14" spans="1:5" ht="24.75" customHeight="1">
      <c r="A14" s="157"/>
      <c r="B14" s="151"/>
      <c r="C14" s="152"/>
      <c r="D14" s="153" t="s">
        <v>233</v>
      </c>
      <c r="E14" s="154">
        <v>10000</v>
      </c>
    </row>
    <row r="15" spans="1:5" ht="24.75" customHeight="1">
      <c r="A15" s="157"/>
      <c r="B15" s="21" t="s">
        <v>5</v>
      </c>
      <c r="C15" s="80"/>
      <c r="D15" s="82" t="s">
        <v>6</v>
      </c>
      <c r="E15" s="24">
        <f>SUM(E16:E16)</f>
        <v>3200</v>
      </c>
    </row>
    <row r="16" spans="1:5" ht="24.75" customHeight="1">
      <c r="A16" s="157"/>
      <c r="B16" s="151"/>
      <c r="C16" s="152"/>
      <c r="D16" s="158" t="s">
        <v>105</v>
      </c>
      <c r="E16" s="154">
        <v>3200</v>
      </c>
    </row>
    <row r="17" spans="1:5" ht="24.75" customHeight="1">
      <c r="A17" s="115">
        <v>400</v>
      </c>
      <c r="B17" s="108"/>
      <c r="C17" s="108"/>
      <c r="D17" s="63" t="s">
        <v>221</v>
      </c>
      <c r="E17" s="166">
        <f>E18+E20</f>
        <v>352000</v>
      </c>
    </row>
    <row r="18" spans="1:5" ht="24.75" customHeight="1">
      <c r="A18" s="157"/>
      <c r="B18" s="256" t="s">
        <v>218</v>
      </c>
      <c r="C18" s="122"/>
      <c r="D18" s="125" t="s">
        <v>222</v>
      </c>
      <c r="E18" s="83">
        <f>E19</f>
        <v>352000</v>
      </c>
    </row>
    <row r="19" spans="1:5" ht="24.75" customHeight="1">
      <c r="A19" s="231"/>
      <c r="B19" s="241"/>
      <c r="C19" s="306" t="s">
        <v>217</v>
      </c>
      <c r="D19" s="307"/>
      <c r="E19" s="242">
        <v>352000</v>
      </c>
    </row>
    <row r="20" spans="1:5" ht="24.75" customHeight="1">
      <c r="A20" s="157"/>
      <c r="B20" s="161" t="s">
        <v>225</v>
      </c>
      <c r="C20" s="240"/>
      <c r="D20" s="45" t="s">
        <v>224</v>
      </c>
      <c r="E20" s="156">
        <f>E21</f>
        <v>0</v>
      </c>
    </row>
    <row r="21" spans="1:7" ht="24.75" customHeight="1">
      <c r="A21" s="160"/>
      <c r="B21" s="155"/>
      <c r="C21" s="306" t="s">
        <v>217</v>
      </c>
      <c r="D21" s="307"/>
      <c r="E21" s="156">
        <v>0</v>
      </c>
      <c r="G21" s="28"/>
    </row>
    <row r="22" spans="1:5" ht="24.75" customHeight="1">
      <c r="A22" s="79">
        <v>600</v>
      </c>
      <c r="B22" s="189"/>
      <c r="C22" s="108"/>
      <c r="D22" s="63" t="s">
        <v>8</v>
      </c>
      <c r="E22" s="19">
        <f>E23+E26</f>
        <v>9099755</v>
      </c>
    </row>
    <row r="23" spans="1:5" ht="24.75" customHeight="1">
      <c r="A23" s="163"/>
      <c r="B23" s="21" t="s">
        <v>107</v>
      </c>
      <c r="C23" s="80"/>
      <c r="D23" s="82" t="s">
        <v>9</v>
      </c>
      <c r="E23" s="24">
        <f>SUM(E24:E25)</f>
        <v>8799755</v>
      </c>
    </row>
    <row r="24" spans="1:5" ht="24.75" customHeight="1">
      <c r="A24" s="157"/>
      <c r="B24" s="152"/>
      <c r="C24" s="152"/>
      <c r="D24" s="158" t="s">
        <v>105</v>
      </c>
      <c r="E24" s="154">
        <v>165000</v>
      </c>
    </row>
    <row r="25" spans="1:5" ht="24.75" customHeight="1">
      <c r="A25" s="157"/>
      <c r="B25" s="155"/>
      <c r="C25" s="155"/>
      <c r="D25" s="159" t="s">
        <v>106</v>
      </c>
      <c r="E25" s="156">
        <v>8634755</v>
      </c>
    </row>
    <row r="26" spans="1:5" ht="24.75" customHeight="1">
      <c r="A26" s="157"/>
      <c r="B26" s="21" t="s">
        <v>108</v>
      </c>
      <c r="C26" s="80"/>
      <c r="D26" s="82" t="s">
        <v>55</v>
      </c>
      <c r="E26" s="24">
        <f>SUM(E27:E28)</f>
        <v>300000</v>
      </c>
    </row>
    <row r="27" spans="1:5" ht="24.75" customHeight="1">
      <c r="A27" s="157"/>
      <c r="B27" s="152"/>
      <c r="C27" s="152"/>
      <c r="D27" s="158" t="s">
        <v>105</v>
      </c>
      <c r="E27" s="154"/>
    </row>
    <row r="28" spans="1:5" ht="24.75" customHeight="1">
      <c r="A28" s="157"/>
      <c r="B28" s="152"/>
      <c r="C28" s="152"/>
      <c r="D28" s="158" t="s">
        <v>106</v>
      </c>
      <c r="E28" s="156">
        <v>300000</v>
      </c>
    </row>
    <row r="29" spans="1:5" ht="24.75" customHeight="1">
      <c r="A29" s="115">
        <v>700</v>
      </c>
      <c r="B29" s="108"/>
      <c r="C29" s="161"/>
      <c r="D29" s="162" t="s">
        <v>7</v>
      </c>
      <c r="E29" s="166">
        <f>E30+E33</f>
        <v>865000</v>
      </c>
    </row>
    <row r="30" spans="1:5" ht="24.75" customHeight="1">
      <c r="A30" s="271"/>
      <c r="B30" s="57" t="s">
        <v>109</v>
      </c>
      <c r="C30" s="256"/>
      <c r="D30" s="125" t="s">
        <v>60</v>
      </c>
      <c r="E30" s="24">
        <f>E31</f>
        <v>120000</v>
      </c>
    </row>
    <row r="31" spans="1:5" ht="24.75" customHeight="1">
      <c r="A31" s="157"/>
      <c r="B31" s="151"/>
      <c r="C31" s="152"/>
      <c r="D31" s="158" t="s">
        <v>105</v>
      </c>
      <c r="E31" s="154">
        <f>E32</f>
        <v>120000</v>
      </c>
    </row>
    <row r="32" spans="1:5" ht="24.75" customHeight="1">
      <c r="A32" s="157"/>
      <c r="B32" s="151"/>
      <c r="C32" s="152"/>
      <c r="D32" s="158" t="s">
        <v>111</v>
      </c>
      <c r="E32" s="154">
        <v>120000</v>
      </c>
    </row>
    <row r="33" spans="1:5" ht="24.75" customHeight="1">
      <c r="A33" s="157"/>
      <c r="B33" s="23">
        <v>70005</v>
      </c>
      <c r="C33" s="80"/>
      <c r="D33" s="82" t="s">
        <v>10</v>
      </c>
      <c r="E33" s="24">
        <f>SUM(E34:E35)</f>
        <v>745000</v>
      </c>
    </row>
    <row r="34" spans="1:5" ht="24.75" customHeight="1">
      <c r="A34" s="157"/>
      <c r="B34" s="157"/>
      <c r="C34" s="152"/>
      <c r="D34" s="158" t="s">
        <v>105</v>
      </c>
      <c r="E34" s="154">
        <v>155000</v>
      </c>
    </row>
    <row r="35" spans="1:5" ht="24.75" customHeight="1">
      <c r="A35" s="160"/>
      <c r="B35" s="160"/>
      <c r="C35" s="155"/>
      <c r="D35" s="159" t="s">
        <v>106</v>
      </c>
      <c r="E35" s="156">
        <v>590000</v>
      </c>
    </row>
  </sheetData>
  <mergeCells count="2">
    <mergeCell ref="C19:D19"/>
    <mergeCell ref="C21:D21"/>
  </mergeCells>
  <printOptions/>
  <pageMargins left="0.75" right="0.75" top="1" bottom="1" header="0.5" footer="0.5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5">
      <selection activeCell="E34" sqref="E34"/>
    </sheetView>
  </sheetViews>
  <sheetFormatPr defaultColWidth="9.00390625" defaultRowHeight="12.75"/>
  <cols>
    <col min="1" max="1" width="5.375" style="2" customWidth="1"/>
    <col min="2" max="2" width="8.00390625" style="3" customWidth="1"/>
    <col min="3" max="3" width="5.625" style="2" customWidth="1"/>
    <col min="4" max="4" width="46.25390625" style="0" customWidth="1"/>
    <col min="5" max="5" width="12.75390625" style="5" customWidth="1"/>
    <col min="6" max="6" width="17.00390625" style="5" customWidth="1"/>
    <col min="7" max="7" width="15.625" style="5" customWidth="1"/>
    <col min="8" max="8" width="14.25390625" style="5" customWidth="1"/>
  </cols>
  <sheetData>
    <row r="1" spans="1:8" ht="12.75">
      <c r="A1" s="215"/>
      <c r="B1" s="37"/>
      <c r="C1" s="215"/>
      <c r="D1" s="49"/>
      <c r="E1" s="28"/>
      <c r="F1" s="28"/>
      <c r="G1" s="28"/>
      <c r="H1" s="28"/>
    </row>
    <row r="3" spans="1:5" ht="19.5" customHeight="1" thickBot="1">
      <c r="A3" s="74" t="s">
        <v>0</v>
      </c>
      <c r="B3" s="79" t="s">
        <v>1</v>
      </c>
      <c r="C3" s="85"/>
      <c r="D3" s="142" t="s">
        <v>110</v>
      </c>
      <c r="E3" s="141" t="s">
        <v>104</v>
      </c>
    </row>
    <row r="4" spans="1:5" ht="19.5" customHeight="1" thickBot="1">
      <c r="A4" s="75" t="s">
        <v>43</v>
      </c>
      <c r="B4" s="61"/>
      <c r="C4" s="62" t="s">
        <v>15</v>
      </c>
      <c r="D4" s="227" t="s">
        <v>33</v>
      </c>
      <c r="E4" s="226">
        <f>E5</f>
        <v>79000</v>
      </c>
    </row>
    <row r="5" spans="1:5" ht="19.5" customHeight="1">
      <c r="A5" s="68"/>
      <c r="B5" s="21" t="s">
        <v>112</v>
      </c>
      <c r="C5" s="80"/>
      <c r="D5" s="82" t="s">
        <v>61</v>
      </c>
      <c r="E5" s="123">
        <f>SUM(E6:E6)</f>
        <v>79000</v>
      </c>
    </row>
    <row r="6" spans="1:5" ht="19.5" customHeight="1" thickBot="1">
      <c r="A6" s="68"/>
      <c r="B6" s="12"/>
      <c r="C6" s="62"/>
      <c r="D6" s="223" t="s">
        <v>105</v>
      </c>
      <c r="E6" s="70">
        <v>79000</v>
      </c>
    </row>
    <row r="7" spans="1:5" ht="19.5" customHeight="1" thickBot="1">
      <c r="A7" s="79">
        <v>750</v>
      </c>
      <c r="B7" s="37"/>
      <c r="C7" s="37"/>
      <c r="D7" s="227" t="s">
        <v>12</v>
      </c>
      <c r="E7" s="226">
        <f>E8+E11+E13+E17+E19</f>
        <v>3202132</v>
      </c>
    </row>
    <row r="8" spans="1:5" ht="19.5" customHeight="1">
      <c r="A8" s="59"/>
      <c r="B8" s="21" t="s">
        <v>113</v>
      </c>
      <c r="C8" s="81"/>
      <c r="D8" s="125" t="s">
        <v>26</v>
      </c>
      <c r="E8" s="123">
        <f>E9</f>
        <v>92400</v>
      </c>
    </row>
    <row r="9" spans="1:5" ht="19.5" customHeight="1">
      <c r="A9" s="68"/>
      <c r="B9" s="78"/>
      <c r="C9" s="37"/>
      <c r="D9" s="66" t="s">
        <v>105</v>
      </c>
      <c r="E9" s="70">
        <v>92400</v>
      </c>
    </row>
    <row r="10" spans="1:5" ht="19.5" customHeight="1">
      <c r="A10" s="68"/>
      <c r="B10" s="78"/>
      <c r="C10" s="37"/>
      <c r="D10" s="66" t="s">
        <v>114</v>
      </c>
      <c r="E10" s="70">
        <v>92400</v>
      </c>
    </row>
    <row r="11" spans="1:5" ht="19.5" customHeight="1">
      <c r="A11" s="68"/>
      <c r="B11" s="21" t="s">
        <v>115</v>
      </c>
      <c r="C11" s="81"/>
      <c r="D11" s="82" t="s">
        <v>67</v>
      </c>
      <c r="E11" s="83">
        <f>SUM(E12:E12)</f>
        <v>89000</v>
      </c>
    </row>
    <row r="12" spans="1:5" ht="19.5" customHeight="1">
      <c r="A12" s="68"/>
      <c r="B12" s="78"/>
      <c r="C12" s="37"/>
      <c r="D12" s="66" t="s">
        <v>105</v>
      </c>
      <c r="E12" s="70">
        <v>89000</v>
      </c>
    </row>
    <row r="13" spans="1:5" ht="19.5" customHeight="1">
      <c r="A13" s="68"/>
      <c r="B13" s="21" t="s">
        <v>13</v>
      </c>
      <c r="C13" s="81"/>
      <c r="D13" s="82" t="s">
        <v>70</v>
      </c>
      <c r="E13" s="83">
        <f>E14+E16</f>
        <v>2980732</v>
      </c>
    </row>
    <row r="14" spans="1:5" ht="19.5" customHeight="1">
      <c r="A14" s="68"/>
      <c r="B14" s="78"/>
      <c r="C14" s="37"/>
      <c r="D14" s="66" t="s">
        <v>105</v>
      </c>
      <c r="E14" s="70">
        <v>2017900</v>
      </c>
    </row>
    <row r="15" spans="1:5" ht="19.5" customHeight="1">
      <c r="A15" s="68"/>
      <c r="B15" s="78"/>
      <c r="C15" s="37"/>
      <c r="D15" s="66" t="s">
        <v>114</v>
      </c>
      <c r="E15" s="70">
        <v>1703100</v>
      </c>
    </row>
    <row r="16" spans="1:5" ht="19.5" customHeight="1">
      <c r="A16" s="68"/>
      <c r="B16" s="77"/>
      <c r="C16" s="37"/>
      <c r="D16" s="66" t="s">
        <v>106</v>
      </c>
      <c r="E16" s="73">
        <v>962832</v>
      </c>
    </row>
    <row r="17" spans="1:5" ht="19.5" customHeight="1">
      <c r="A17" s="68"/>
      <c r="B17" s="21" t="s">
        <v>191</v>
      </c>
      <c r="C17" s="81"/>
      <c r="D17" s="82" t="s">
        <v>207</v>
      </c>
      <c r="E17" s="207">
        <f>E18</f>
        <v>25000</v>
      </c>
    </row>
    <row r="18" spans="1:5" ht="19.5" customHeight="1">
      <c r="A18" s="68"/>
      <c r="B18" s="78"/>
      <c r="C18" s="37"/>
      <c r="D18" s="66" t="s">
        <v>105</v>
      </c>
      <c r="E18" s="170">
        <v>25000</v>
      </c>
    </row>
    <row r="19" spans="1:5" ht="19.5" customHeight="1">
      <c r="A19" s="203"/>
      <c r="B19" s="60" t="s">
        <v>231</v>
      </c>
      <c r="C19" s="263"/>
      <c r="D19" s="303" t="s">
        <v>6</v>
      </c>
      <c r="E19" s="304">
        <f>E20</f>
        <v>15000</v>
      </c>
    </row>
    <row r="20" spans="1:5" ht="19.5" customHeight="1">
      <c r="A20" s="203"/>
      <c r="B20" s="77"/>
      <c r="C20" s="247"/>
      <c r="D20" s="67" t="s">
        <v>105</v>
      </c>
      <c r="E20" s="18">
        <v>15000</v>
      </c>
    </row>
    <row r="21" spans="1:5" ht="27.75" customHeight="1" thickBot="1">
      <c r="A21" s="238" t="s">
        <v>44</v>
      </c>
      <c r="B21" s="239"/>
      <c r="C21" s="235" t="s">
        <v>15</v>
      </c>
      <c r="D21" s="236" t="s">
        <v>30</v>
      </c>
      <c r="E21" s="262">
        <f>E25+E29+E22</f>
        <v>203295</v>
      </c>
    </row>
    <row r="22" spans="1:6" ht="24.75" customHeight="1">
      <c r="A22" s="251"/>
      <c r="B22" s="69">
        <v>75403</v>
      </c>
      <c r="C22" s="249"/>
      <c r="D22" s="250" t="s">
        <v>226</v>
      </c>
      <c r="E22" s="253">
        <f>E23</f>
        <v>20000</v>
      </c>
      <c r="F22" s="243"/>
    </row>
    <row r="23" spans="1:6" ht="24.75" customHeight="1">
      <c r="A23" s="185"/>
      <c r="B23" s="252"/>
      <c r="C23" s="246"/>
      <c r="D23" s="27" t="s">
        <v>105</v>
      </c>
      <c r="E23" s="204">
        <v>20000</v>
      </c>
      <c r="F23" s="28"/>
    </row>
    <row r="24" spans="1:6" ht="24.75" customHeight="1">
      <c r="A24" s="228"/>
      <c r="B24" s="69"/>
      <c r="C24" s="64"/>
      <c r="D24" s="117"/>
      <c r="E24" s="44"/>
      <c r="F24" s="28"/>
    </row>
    <row r="25" spans="1:5" ht="19.5" customHeight="1">
      <c r="A25" s="78"/>
      <c r="B25" s="57" t="s">
        <v>116</v>
      </c>
      <c r="C25" s="122"/>
      <c r="D25" s="125" t="s">
        <v>84</v>
      </c>
      <c r="E25" s="123">
        <f>E26+E28</f>
        <v>161100</v>
      </c>
    </row>
    <row r="26" spans="1:5" ht="19.5" customHeight="1">
      <c r="A26" s="68"/>
      <c r="B26" s="78"/>
      <c r="C26" s="37"/>
      <c r="D26" s="66" t="s">
        <v>105</v>
      </c>
      <c r="E26" s="70">
        <v>161100</v>
      </c>
    </row>
    <row r="27" spans="1:5" ht="19.5" customHeight="1">
      <c r="A27" s="68"/>
      <c r="B27" s="78"/>
      <c r="C27" s="37"/>
      <c r="D27" s="66" t="s">
        <v>114</v>
      </c>
      <c r="E27" s="70">
        <v>43500</v>
      </c>
    </row>
    <row r="28" spans="1:6" ht="19.5" customHeight="1">
      <c r="A28" s="68"/>
      <c r="B28" s="78"/>
      <c r="C28" s="37"/>
      <c r="D28" s="66" t="s">
        <v>106</v>
      </c>
      <c r="E28" s="44">
        <v>0</v>
      </c>
      <c r="F28" s="66" t="s">
        <v>15</v>
      </c>
    </row>
    <row r="29" spans="1:6" ht="19.5" customHeight="1">
      <c r="A29" s="203"/>
      <c r="B29" s="21" t="s">
        <v>180</v>
      </c>
      <c r="C29" s="81"/>
      <c r="D29" s="22" t="s">
        <v>31</v>
      </c>
      <c r="E29" s="224">
        <f>E30</f>
        <v>22195</v>
      </c>
      <c r="F29" s="27"/>
    </row>
    <row r="30" spans="1:6" ht="19.5" customHeight="1">
      <c r="A30" s="203"/>
      <c r="B30" s="78"/>
      <c r="C30" s="37"/>
      <c r="D30" s="66" t="s">
        <v>105</v>
      </c>
      <c r="E30" s="204">
        <v>22195</v>
      </c>
      <c r="F30" s="27"/>
    </row>
    <row r="31" spans="1:6" ht="19.5" customHeight="1" thickBot="1">
      <c r="A31" s="203"/>
      <c r="B31" s="77"/>
      <c r="C31" s="64"/>
      <c r="D31" s="67" t="s">
        <v>114</v>
      </c>
      <c r="E31" s="225">
        <v>22195</v>
      </c>
      <c r="F31" s="27"/>
    </row>
    <row r="32" spans="1:6" ht="39.75" customHeight="1" thickBot="1">
      <c r="A32" s="75" t="s">
        <v>38</v>
      </c>
      <c r="B32" s="61"/>
      <c r="C32" s="62" t="s">
        <v>15</v>
      </c>
      <c r="D32" s="257" t="s">
        <v>171</v>
      </c>
      <c r="E32" s="226">
        <f>E33</f>
        <v>111000</v>
      </c>
      <c r="F32" s="27"/>
    </row>
    <row r="33" spans="1:6" ht="19.5" customHeight="1">
      <c r="A33" s="78"/>
      <c r="B33" s="256" t="s">
        <v>172</v>
      </c>
      <c r="C33" s="81"/>
      <c r="D33" s="258" t="s">
        <v>164</v>
      </c>
      <c r="E33" s="259">
        <f>E34</f>
        <v>111000</v>
      </c>
      <c r="F33" s="27"/>
    </row>
    <row r="34" spans="1:6" ht="19.5" customHeight="1">
      <c r="A34" s="68"/>
      <c r="B34" s="78"/>
      <c r="C34" s="37"/>
      <c r="D34" s="27" t="s">
        <v>105</v>
      </c>
      <c r="E34" s="26">
        <v>111000</v>
      </c>
      <c r="F34" s="27"/>
    </row>
    <row r="35" spans="1:6" ht="19.5" customHeight="1" thickBot="1">
      <c r="A35" s="203"/>
      <c r="B35" s="246"/>
      <c r="C35" s="247"/>
      <c r="D35" s="66" t="s">
        <v>114</v>
      </c>
      <c r="E35" s="254">
        <v>75000</v>
      </c>
      <c r="F35" s="27"/>
    </row>
    <row r="36" spans="1:5" ht="19.5" customHeight="1" thickBot="1">
      <c r="A36" s="79">
        <v>757</v>
      </c>
      <c r="B36" s="148"/>
      <c r="C36" s="62"/>
      <c r="D36" s="227" t="s">
        <v>161</v>
      </c>
      <c r="E36" s="226">
        <f>E37</f>
        <v>25000</v>
      </c>
    </row>
    <row r="37" spans="1:5" ht="19.5" customHeight="1">
      <c r="A37" s="59"/>
      <c r="B37" s="57" t="s">
        <v>160</v>
      </c>
      <c r="C37" s="122"/>
      <c r="D37" s="125" t="s">
        <v>203</v>
      </c>
      <c r="E37" s="123">
        <f>E38</f>
        <v>25000</v>
      </c>
    </row>
    <row r="38" spans="1:5" ht="19.5" customHeight="1">
      <c r="A38" s="68"/>
      <c r="B38" s="60"/>
      <c r="C38" s="65"/>
      <c r="D38" s="255" t="s">
        <v>105</v>
      </c>
      <c r="E38" s="70">
        <v>25000</v>
      </c>
    </row>
    <row r="39" spans="1:5" ht="19.5" customHeight="1" thickBot="1">
      <c r="A39" s="69"/>
      <c r="B39" s="77"/>
      <c r="C39" s="64"/>
      <c r="D39" s="67" t="s">
        <v>182</v>
      </c>
      <c r="E39" s="70">
        <v>25000</v>
      </c>
    </row>
    <row r="40" spans="1:5" ht="19.5" customHeight="1" thickBot="1">
      <c r="A40" s="79">
        <v>758</v>
      </c>
      <c r="B40" s="108"/>
      <c r="C40" s="62"/>
      <c r="D40" s="227" t="s">
        <v>17</v>
      </c>
      <c r="E40" s="226">
        <f>E41</f>
        <v>160000</v>
      </c>
    </row>
    <row r="41" spans="1:5" ht="19.5" customHeight="1">
      <c r="A41" s="59"/>
      <c r="B41" s="16">
        <v>75818</v>
      </c>
      <c r="C41" s="77"/>
      <c r="D41" s="214" t="s">
        <v>165</v>
      </c>
      <c r="E41" s="123">
        <f>SUM(E42:E42)</f>
        <v>160000</v>
      </c>
    </row>
    <row r="42" spans="1:5" ht="19.5" customHeight="1">
      <c r="A42" s="69"/>
      <c r="B42" s="15"/>
      <c r="C42" s="64"/>
      <c r="D42" s="67" t="s">
        <v>105</v>
      </c>
      <c r="E42" s="73">
        <v>160000</v>
      </c>
    </row>
  </sheetData>
  <printOptions/>
  <pageMargins left="0.75" right="0.75" top="1" bottom="1" header="0.5" footer="0.5"/>
  <pageSetup fitToHeight="1" fitToWidth="1" horizontalDpi="300" verticalDpi="300" orientation="portrait" paperSize="9" scale="36" r:id="rId1"/>
  <headerFooter alignWithMargins="0">
    <oddFooter>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7"/>
  <sheetViews>
    <sheetView workbookViewId="0" topLeftCell="A148">
      <selection activeCell="E168" sqref="E168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5.375" style="0" customWidth="1"/>
    <col min="4" max="4" width="45.125" style="0" customWidth="1"/>
    <col min="5" max="5" width="12.75390625" style="0" customWidth="1"/>
    <col min="6" max="6" width="16.75390625" style="0" customWidth="1"/>
    <col min="7" max="7" width="14.75390625" style="0" customWidth="1"/>
    <col min="8" max="8" width="13.00390625" style="0" customWidth="1"/>
    <col min="9" max="9" width="12.25390625" style="0" bestFit="1" customWidth="1"/>
  </cols>
  <sheetData>
    <row r="2" spans="1:8" ht="13.5" thickBot="1">
      <c r="A2" s="29"/>
      <c r="B2" s="29"/>
      <c r="C2" s="29"/>
      <c r="D2" s="29"/>
      <c r="E2" s="29"/>
      <c r="F2" s="29"/>
      <c r="G2" s="29"/>
      <c r="H2" s="29"/>
    </row>
    <row r="3" spans="1:8" ht="24.75" customHeight="1" thickBot="1">
      <c r="A3" s="30" t="s">
        <v>0</v>
      </c>
      <c r="B3" s="30" t="s">
        <v>1</v>
      </c>
      <c r="C3" s="31" t="s">
        <v>2</v>
      </c>
      <c r="D3" s="32" t="s">
        <v>3</v>
      </c>
      <c r="E3" s="33" t="e">
        <f>'600700'!#REF!</f>
        <v>#REF!</v>
      </c>
      <c r="F3" s="33" t="e">
        <f>'600700'!#REF!</f>
        <v>#REF!</v>
      </c>
      <c r="G3" s="33" t="e">
        <f>'600700'!#REF!</f>
        <v>#REF!</v>
      </c>
      <c r="H3" s="33" t="e">
        <f>'600700'!#REF!</f>
        <v>#REF!</v>
      </c>
    </row>
    <row r="4" spans="1:9" ht="19.5" customHeight="1" thickTop="1">
      <c r="A4" s="8">
        <v>801</v>
      </c>
      <c r="B4" s="8"/>
      <c r="C4" s="7"/>
      <c r="D4" s="9" t="s">
        <v>18</v>
      </c>
      <c r="E4" s="19">
        <f>SUM(E5+E110+E112+E129+E43+E64+E83+E87+E32+E116)</f>
        <v>9088116</v>
      </c>
      <c r="F4" s="19">
        <f>SUM(F5+F110+F112+F129+F43+F64+F83+F87+F32+F116)</f>
        <v>6212931</v>
      </c>
      <c r="G4" s="19">
        <f>SUM(G5+G110+G112+G129+G43+G64+G83+G87+G32+G116)</f>
        <v>8768970</v>
      </c>
      <c r="H4" s="19">
        <f>SUM(H5+H110+H112+H129+H43+H64+H83+H87+H32+H116)</f>
        <v>8690531</v>
      </c>
      <c r="I4">
        <v>1</v>
      </c>
    </row>
    <row r="5" spans="1:8" ht="19.5" customHeight="1">
      <c r="A5" s="14"/>
      <c r="B5" s="23">
        <v>80101</v>
      </c>
      <c r="C5" s="21"/>
      <c r="D5" s="22" t="s">
        <v>19</v>
      </c>
      <c r="E5" s="24">
        <f>SUM(E6:E31)</f>
        <v>5367096</v>
      </c>
      <c r="F5" s="24">
        <f>SUM(F6:F31)</f>
        <v>3443826</v>
      </c>
      <c r="G5" s="24">
        <f>SUM(G6:G31)</f>
        <v>5244189</v>
      </c>
      <c r="H5" s="24">
        <f>SUM(H6:H31)</f>
        <v>4220871</v>
      </c>
    </row>
    <row r="6" spans="1:8" ht="19.5" customHeight="1">
      <c r="A6" s="14"/>
      <c r="B6" s="23"/>
      <c r="C6" s="21" t="s">
        <v>209</v>
      </c>
      <c r="D6" s="22"/>
      <c r="E6" s="26"/>
      <c r="F6" s="26"/>
      <c r="G6" s="26"/>
      <c r="H6" s="24"/>
    </row>
    <row r="7" spans="1:8" ht="19.5" customHeight="1">
      <c r="A7" s="14"/>
      <c r="B7" s="14"/>
      <c r="C7" s="12" t="s">
        <v>71</v>
      </c>
      <c r="D7" s="13" t="s">
        <v>72</v>
      </c>
      <c r="E7" s="10">
        <v>193600</v>
      </c>
      <c r="F7" s="10">
        <v>132974</v>
      </c>
      <c r="G7" s="10">
        <v>170000</v>
      </c>
      <c r="H7" s="10"/>
    </row>
    <row r="8" spans="1:8" ht="19.5" customHeight="1">
      <c r="A8" s="14"/>
      <c r="B8" s="14"/>
      <c r="C8" s="43" t="s">
        <v>187</v>
      </c>
      <c r="D8" s="13" t="s">
        <v>194</v>
      </c>
      <c r="E8" s="10"/>
      <c r="F8" s="10"/>
      <c r="G8" s="10"/>
      <c r="H8" s="10"/>
    </row>
    <row r="9" spans="1:9" ht="19.5" customHeight="1">
      <c r="A9" s="14"/>
      <c r="B9" s="14"/>
      <c r="C9" s="12" t="s">
        <v>62</v>
      </c>
      <c r="D9" s="13" t="s">
        <v>73</v>
      </c>
      <c r="E9" s="10">
        <v>2309320</v>
      </c>
      <c r="F9" s="10">
        <v>1759732</v>
      </c>
      <c r="G9" s="10">
        <v>2309320</v>
      </c>
      <c r="H9" s="10">
        <v>3149810</v>
      </c>
      <c r="I9" s="58">
        <f>SUM(G9:G12)</f>
        <v>2943719</v>
      </c>
    </row>
    <row r="10" spans="1:8" ht="19.5" customHeight="1">
      <c r="A10" s="14"/>
      <c r="B10" s="14"/>
      <c r="C10" s="12" t="s">
        <v>74</v>
      </c>
      <c r="D10" s="13" t="s">
        <v>75</v>
      </c>
      <c r="E10" s="10">
        <v>176700</v>
      </c>
      <c r="F10" s="10">
        <v>173849</v>
      </c>
      <c r="G10" s="10">
        <v>173849</v>
      </c>
      <c r="H10" s="10">
        <v>0</v>
      </c>
    </row>
    <row r="11" spans="1:8" ht="19.5" customHeight="1">
      <c r="A11" s="14"/>
      <c r="B11" s="14"/>
      <c r="C11" s="43" t="s">
        <v>63</v>
      </c>
      <c r="D11" s="13" t="s">
        <v>64</v>
      </c>
      <c r="E11" s="10">
        <v>398370</v>
      </c>
      <c r="F11" s="10">
        <v>317033</v>
      </c>
      <c r="G11" s="10">
        <v>398370</v>
      </c>
      <c r="H11" s="10">
        <v>0</v>
      </c>
    </row>
    <row r="12" spans="1:8" ht="19.5" customHeight="1">
      <c r="A12" s="14"/>
      <c r="B12" s="14"/>
      <c r="C12" s="12" t="s">
        <v>65</v>
      </c>
      <c r="D12" s="13" t="s">
        <v>66</v>
      </c>
      <c r="E12" s="10">
        <v>62180</v>
      </c>
      <c r="F12" s="10">
        <v>49589</v>
      </c>
      <c r="G12" s="10">
        <v>62180</v>
      </c>
      <c r="H12" s="10">
        <v>0</v>
      </c>
    </row>
    <row r="13" spans="1:8" ht="19.5" customHeight="1">
      <c r="A13" s="14"/>
      <c r="B13" s="14"/>
      <c r="C13" s="12" t="s">
        <v>158</v>
      </c>
      <c r="D13" s="13"/>
      <c r="E13" s="10">
        <v>0</v>
      </c>
      <c r="F13" s="10">
        <v>0</v>
      </c>
      <c r="G13" s="10">
        <v>0</v>
      </c>
      <c r="H13" s="10"/>
    </row>
    <row r="14" spans="1:8" ht="19.5" customHeight="1">
      <c r="A14" s="14"/>
      <c r="B14" s="14"/>
      <c r="C14" s="12" t="s">
        <v>186</v>
      </c>
      <c r="D14" s="13" t="s">
        <v>192</v>
      </c>
      <c r="E14" s="10">
        <v>49380</v>
      </c>
      <c r="F14" s="10">
        <v>27849</v>
      </c>
      <c r="G14" s="10">
        <v>32000</v>
      </c>
      <c r="H14" s="10">
        <v>0</v>
      </c>
    </row>
    <row r="15" spans="1:9" ht="19.5" customHeight="1">
      <c r="A15" s="14"/>
      <c r="B15" s="14"/>
      <c r="C15" s="43" t="s">
        <v>49</v>
      </c>
      <c r="D15" s="13" t="s">
        <v>50</v>
      </c>
      <c r="E15" s="10">
        <v>173320</v>
      </c>
      <c r="F15" s="10">
        <v>124848</v>
      </c>
      <c r="G15" s="10">
        <v>150000</v>
      </c>
      <c r="H15" s="10">
        <v>991061</v>
      </c>
      <c r="I15" s="58">
        <f>SUM(G15:G29)+G7</f>
        <v>749470</v>
      </c>
    </row>
    <row r="16" spans="1:8" ht="19.5" customHeight="1">
      <c r="A16" s="14"/>
      <c r="B16" s="14"/>
      <c r="C16" s="14">
        <v>4240</v>
      </c>
      <c r="D16" s="14" t="s">
        <v>85</v>
      </c>
      <c r="E16" s="10">
        <v>20700</v>
      </c>
      <c r="F16" s="10">
        <v>580</v>
      </c>
      <c r="G16" s="10">
        <v>2000</v>
      </c>
      <c r="H16" s="10">
        <v>0</v>
      </c>
    </row>
    <row r="17" spans="1:8" ht="19.5" customHeight="1">
      <c r="A17" s="14"/>
      <c r="B17" s="14"/>
      <c r="C17" s="12" t="s">
        <v>77</v>
      </c>
      <c r="D17" s="13" t="s">
        <v>76</v>
      </c>
      <c r="E17" s="10">
        <v>108900</v>
      </c>
      <c r="F17" s="10">
        <v>77869</v>
      </c>
      <c r="G17" s="10">
        <v>100000</v>
      </c>
      <c r="H17" s="10">
        <v>0</v>
      </c>
    </row>
    <row r="18" spans="1:8" ht="19.5" customHeight="1">
      <c r="A18" s="14"/>
      <c r="B18" s="14"/>
      <c r="C18" s="43" t="s">
        <v>53</v>
      </c>
      <c r="D18" s="13" t="s">
        <v>54</v>
      </c>
      <c r="E18" s="10">
        <v>90300</v>
      </c>
      <c r="F18" s="10">
        <v>86696</v>
      </c>
      <c r="G18" s="10">
        <v>90300</v>
      </c>
      <c r="H18" s="10">
        <v>0</v>
      </c>
    </row>
    <row r="19" spans="1:8" ht="19.5" customHeight="1">
      <c r="A19" s="14"/>
      <c r="B19" s="14"/>
      <c r="C19" s="14">
        <v>4280</v>
      </c>
      <c r="D19" s="14" t="s">
        <v>79</v>
      </c>
      <c r="E19" s="10">
        <v>3800</v>
      </c>
      <c r="F19" s="10">
        <v>2076</v>
      </c>
      <c r="G19" s="10">
        <v>3000</v>
      </c>
      <c r="H19" s="10">
        <v>0</v>
      </c>
    </row>
    <row r="20" spans="1:8" ht="19.5" customHeight="1">
      <c r="A20" s="14"/>
      <c r="B20" s="14"/>
      <c r="C20" s="14">
        <v>4300</v>
      </c>
      <c r="D20" s="42" t="s">
        <v>46</v>
      </c>
      <c r="E20" s="10">
        <v>74450</v>
      </c>
      <c r="F20" s="10">
        <v>57700</v>
      </c>
      <c r="G20" s="10">
        <v>65000</v>
      </c>
      <c r="H20" s="10">
        <v>0</v>
      </c>
    </row>
    <row r="21" spans="1:8" ht="19.5" customHeight="1">
      <c r="A21" s="14"/>
      <c r="B21" s="14"/>
      <c r="C21" s="14">
        <v>4350</v>
      </c>
      <c r="D21" s="42" t="s">
        <v>193</v>
      </c>
      <c r="E21" s="10">
        <v>2900</v>
      </c>
      <c r="F21" s="10">
        <v>748</v>
      </c>
      <c r="G21" s="10">
        <v>1200</v>
      </c>
      <c r="H21" s="10">
        <v>0</v>
      </c>
    </row>
    <row r="22" spans="1:8" ht="19.5" customHeight="1">
      <c r="A22" s="14"/>
      <c r="B22" s="14"/>
      <c r="C22" s="14">
        <v>4360</v>
      </c>
      <c r="D22" s="42"/>
      <c r="E22" s="10">
        <v>1400</v>
      </c>
      <c r="F22" s="10">
        <v>1053</v>
      </c>
      <c r="G22" s="10">
        <v>1400</v>
      </c>
      <c r="H22" s="10"/>
    </row>
    <row r="23" spans="1:8" ht="19.5" customHeight="1">
      <c r="A23" s="14"/>
      <c r="B23" s="14"/>
      <c r="C23" s="14">
        <v>4370</v>
      </c>
      <c r="D23" s="42"/>
      <c r="E23" s="10">
        <v>10500</v>
      </c>
      <c r="F23" s="10">
        <v>7185</v>
      </c>
      <c r="G23" s="10">
        <v>10500</v>
      </c>
      <c r="H23" s="10">
        <v>0</v>
      </c>
    </row>
    <row r="24" spans="1:8" ht="19.5" customHeight="1">
      <c r="A24" s="14"/>
      <c r="B24" s="14"/>
      <c r="C24" s="43" t="s">
        <v>58</v>
      </c>
      <c r="D24" s="13" t="s">
        <v>59</v>
      </c>
      <c r="E24" s="10">
        <v>2300</v>
      </c>
      <c r="F24" s="10">
        <v>1055</v>
      </c>
      <c r="G24" s="10">
        <v>1800</v>
      </c>
      <c r="H24" s="10">
        <v>0</v>
      </c>
    </row>
    <row r="25" spans="1:8" ht="19.5" customHeight="1">
      <c r="A25" s="14"/>
      <c r="B25" s="14"/>
      <c r="C25" s="12" t="s">
        <v>68</v>
      </c>
      <c r="D25" s="13" t="s">
        <v>69</v>
      </c>
      <c r="E25" s="10">
        <v>1400</v>
      </c>
      <c r="F25" s="10">
        <v>790</v>
      </c>
      <c r="G25" s="10">
        <v>1100</v>
      </c>
      <c r="H25" s="10">
        <v>0</v>
      </c>
    </row>
    <row r="26" spans="1:8" ht="19.5" customHeight="1">
      <c r="A26" s="14"/>
      <c r="B26" s="14"/>
      <c r="C26" s="20" t="s">
        <v>80</v>
      </c>
      <c r="D26" s="14" t="s">
        <v>81</v>
      </c>
      <c r="E26" s="10">
        <v>147620</v>
      </c>
      <c r="F26" s="10">
        <v>147620</v>
      </c>
      <c r="G26" s="10">
        <v>147620</v>
      </c>
      <c r="H26" s="10">
        <v>0</v>
      </c>
    </row>
    <row r="27" spans="1:8" ht="19.5" customHeight="1">
      <c r="A27" s="14"/>
      <c r="B27" s="14"/>
      <c r="C27" s="20" t="s">
        <v>210</v>
      </c>
      <c r="D27" s="14" t="s">
        <v>195</v>
      </c>
      <c r="E27" s="10">
        <v>3900</v>
      </c>
      <c r="F27" s="10">
        <v>880</v>
      </c>
      <c r="G27" s="10">
        <v>1200</v>
      </c>
      <c r="H27" s="10">
        <v>0</v>
      </c>
    </row>
    <row r="28" spans="1:8" ht="19.5" customHeight="1">
      <c r="A28" s="14"/>
      <c r="B28" s="14"/>
      <c r="C28" s="20" t="s">
        <v>213</v>
      </c>
      <c r="D28" s="14"/>
      <c r="E28" s="10">
        <v>1850</v>
      </c>
      <c r="F28" s="10">
        <v>1018</v>
      </c>
      <c r="G28" s="10">
        <v>1850</v>
      </c>
      <c r="H28" s="10">
        <v>0</v>
      </c>
    </row>
    <row r="29" spans="1:8" ht="19.5" customHeight="1">
      <c r="A29" s="14"/>
      <c r="B29" s="14"/>
      <c r="C29" s="20" t="s">
        <v>214</v>
      </c>
      <c r="D29" s="14"/>
      <c r="E29" s="10">
        <v>3200</v>
      </c>
      <c r="F29" s="10">
        <v>1195</v>
      </c>
      <c r="G29" s="10">
        <v>2500</v>
      </c>
      <c r="H29" s="10">
        <v>0</v>
      </c>
    </row>
    <row r="30" spans="1:8" ht="19.5" customHeight="1">
      <c r="A30" s="14"/>
      <c r="B30" s="14"/>
      <c r="C30" s="20" t="s">
        <v>47</v>
      </c>
      <c r="D30" s="14"/>
      <c r="E30" s="10">
        <v>1513106</v>
      </c>
      <c r="F30" s="10">
        <v>465800</v>
      </c>
      <c r="G30" s="10">
        <v>1513000</v>
      </c>
      <c r="H30" s="10">
        <v>80000</v>
      </c>
    </row>
    <row r="31" spans="1:8" ht="19.5" customHeight="1">
      <c r="A31" s="14"/>
      <c r="B31" s="14"/>
      <c r="C31" s="43" t="s">
        <v>82</v>
      </c>
      <c r="D31" s="48"/>
      <c r="E31" s="10">
        <v>17900</v>
      </c>
      <c r="F31" s="10">
        <v>5687</v>
      </c>
      <c r="G31" s="10">
        <v>6000</v>
      </c>
      <c r="H31" s="10">
        <v>0</v>
      </c>
    </row>
    <row r="32" spans="1:8" ht="19.5" customHeight="1">
      <c r="A32" s="14"/>
      <c r="B32" s="209">
        <v>80103</v>
      </c>
      <c r="C32" s="43"/>
      <c r="D32" s="210"/>
      <c r="E32" s="211">
        <f>SUM(E33:E42)</f>
        <v>108440</v>
      </c>
      <c r="F32" s="211">
        <f>SUM(F33:F42)</f>
        <v>85581</v>
      </c>
      <c r="G32" s="211">
        <f>SUM(G33:G42)</f>
        <v>106695</v>
      </c>
      <c r="H32" s="211">
        <f>SUM(H33:H42)</f>
        <v>175370</v>
      </c>
    </row>
    <row r="33" spans="1:8" ht="19.5" customHeight="1">
      <c r="A33" s="14"/>
      <c r="B33" s="14"/>
      <c r="C33" s="43" t="s">
        <v>71</v>
      </c>
      <c r="D33" s="48" t="s">
        <v>196</v>
      </c>
      <c r="E33" s="10">
        <v>7110</v>
      </c>
      <c r="F33" s="10">
        <v>5322</v>
      </c>
      <c r="G33" s="10">
        <v>6740</v>
      </c>
      <c r="H33" s="10">
        <v>0</v>
      </c>
    </row>
    <row r="34" spans="1:9" ht="19.5" customHeight="1">
      <c r="A34" s="14"/>
      <c r="B34" s="14"/>
      <c r="C34" s="43" t="s">
        <v>62</v>
      </c>
      <c r="D34" s="48" t="s">
        <v>73</v>
      </c>
      <c r="E34" s="10">
        <v>71010</v>
      </c>
      <c r="F34" s="10">
        <v>55552</v>
      </c>
      <c r="G34" s="10">
        <v>71010</v>
      </c>
      <c r="H34" s="10">
        <v>151200</v>
      </c>
      <c r="I34" s="58">
        <f>SUM(G34:G37)</f>
        <v>92025</v>
      </c>
    </row>
    <row r="35" spans="1:8" ht="19.5" customHeight="1">
      <c r="A35" s="14"/>
      <c r="B35" s="14"/>
      <c r="C35" s="43" t="s">
        <v>74</v>
      </c>
      <c r="D35" s="48" t="s">
        <v>197</v>
      </c>
      <c r="E35" s="10">
        <v>6100</v>
      </c>
      <c r="F35" s="10">
        <v>6095</v>
      </c>
      <c r="G35" s="10">
        <v>6095</v>
      </c>
      <c r="H35" s="10">
        <v>0</v>
      </c>
    </row>
    <row r="36" spans="1:8" ht="19.5" customHeight="1">
      <c r="A36" s="14"/>
      <c r="B36" s="14"/>
      <c r="C36" s="43" t="s">
        <v>63</v>
      </c>
      <c r="D36" s="48" t="s">
        <v>64</v>
      </c>
      <c r="E36" s="10">
        <v>12860</v>
      </c>
      <c r="F36" s="10">
        <v>10295</v>
      </c>
      <c r="G36" s="10">
        <v>12860</v>
      </c>
      <c r="H36" s="10">
        <v>0</v>
      </c>
    </row>
    <row r="37" spans="1:8" ht="19.5" customHeight="1">
      <c r="A37" s="14"/>
      <c r="B37" s="14"/>
      <c r="C37" s="43" t="s">
        <v>65</v>
      </c>
      <c r="D37" s="48" t="s">
        <v>66</v>
      </c>
      <c r="E37" s="10">
        <v>2060</v>
      </c>
      <c r="F37" s="10">
        <v>1631</v>
      </c>
      <c r="G37" s="10">
        <v>2060</v>
      </c>
      <c r="H37" s="10">
        <v>0</v>
      </c>
    </row>
    <row r="38" spans="1:9" ht="19.5" customHeight="1">
      <c r="A38" s="14"/>
      <c r="B38" s="14"/>
      <c r="C38" s="43" t="s">
        <v>49</v>
      </c>
      <c r="D38" s="48" t="s">
        <v>50</v>
      </c>
      <c r="E38" s="10">
        <v>1579</v>
      </c>
      <c r="F38" s="10">
        <v>299</v>
      </c>
      <c r="G38" s="10">
        <v>500</v>
      </c>
      <c r="H38" s="10">
        <v>24170</v>
      </c>
      <c r="I38" s="58">
        <f>SUM(G38:G42)+G33</f>
        <v>14670</v>
      </c>
    </row>
    <row r="39" spans="1:8" ht="19.5" customHeight="1">
      <c r="A39" s="14"/>
      <c r="B39" s="14"/>
      <c r="C39" s="43" t="s">
        <v>166</v>
      </c>
      <c r="D39" s="48" t="s">
        <v>85</v>
      </c>
      <c r="E39" s="10">
        <v>1221</v>
      </c>
      <c r="F39" s="10">
        <v>721</v>
      </c>
      <c r="G39" s="10">
        <v>1000</v>
      </c>
      <c r="H39" s="10">
        <v>0</v>
      </c>
    </row>
    <row r="40" spans="1:8" ht="19.5" customHeight="1">
      <c r="A40" s="14"/>
      <c r="B40" s="14"/>
      <c r="C40" s="43" t="s">
        <v>77</v>
      </c>
      <c r="D40" s="48" t="s">
        <v>76</v>
      </c>
      <c r="E40" s="10">
        <v>1900</v>
      </c>
      <c r="F40" s="10">
        <v>1166</v>
      </c>
      <c r="G40" s="10">
        <v>1900</v>
      </c>
      <c r="H40" s="10">
        <v>0</v>
      </c>
    </row>
    <row r="41" spans="1:8" ht="19.5" customHeight="1">
      <c r="A41" s="14"/>
      <c r="B41" s="14"/>
      <c r="C41" s="43" t="s">
        <v>78</v>
      </c>
      <c r="D41" s="48" t="s">
        <v>79</v>
      </c>
      <c r="E41" s="10">
        <v>200</v>
      </c>
      <c r="F41" s="10">
        <v>100</v>
      </c>
      <c r="G41" s="10">
        <v>130</v>
      </c>
      <c r="H41" s="10">
        <v>0</v>
      </c>
    </row>
    <row r="42" spans="1:8" ht="19.5" customHeight="1">
      <c r="A42" s="14"/>
      <c r="B42" s="14"/>
      <c r="C42" s="43" t="s">
        <v>80</v>
      </c>
      <c r="D42" s="48" t="s">
        <v>198</v>
      </c>
      <c r="E42" s="10">
        <v>4400</v>
      </c>
      <c r="F42" s="10">
        <v>4400</v>
      </c>
      <c r="G42" s="10">
        <v>4400</v>
      </c>
      <c r="H42" s="10">
        <v>0</v>
      </c>
    </row>
    <row r="43" spans="1:8" ht="19.5" customHeight="1">
      <c r="A43" s="14"/>
      <c r="B43" s="25">
        <v>80104</v>
      </c>
      <c r="C43" s="25"/>
      <c r="D43" s="25" t="s">
        <v>136</v>
      </c>
      <c r="E43" s="24">
        <f>SUM(E44:E63)</f>
        <v>901300</v>
      </c>
      <c r="F43" s="24">
        <f>SUM(F44:F63)</f>
        <v>694957</v>
      </c>
      <c r="G43" s="24">
        <f>SUM(G44:G63)</f>
        <v>836819</v>
      </c>
      <c r="H43" s="24">
        <f>SUM(H44:H63)</f>
        <v>1023980</v>
      </c>
    </row>
    <row r="44" spans="1:8" ht="19.5" customHeight="1">
      <c r="A44" s="14"/>
      <c r="B44" s="25"/>
      <c r="C44" s="202">
        <v>2650</v>
      </c>
      <c r="D44" s="202" t="s">
        <v>162</v>
      </c>
      <c r="E44" s="212"/>
      <c r="F44" s="212"/>
      <c r="G44" s="212"/>
      <c r="H44" s="212"/>
    </row>
    <row r="45" spans="1:8" ht="19.5" customHeight="1">
      <c r="A45" s="14"/>
      <c r="B45" s="14"/>
      <c r="C45" s="43" t="s">
        <v>71</v>
      </c>
      <c r="D45" s="48" t="s">
        <v>196</v>
      </c>
      <c r="E45" s="10">
        <v>30210</v>
      </c>
      <c r="F45" s="10">
        <v>19020</v>
      </c>
      <c r="G45" s="10">
        <v>22100</v>
      </c>
      <c r="H45" s="10">
        <v>0</v>
      </c>
    </row>
    <row r="46" spans="1:9" ht="19.5" customHeight="1">
      <c r="A46" s="14"/>
      <c r="B46" s="14"/>
      <c r="C46" s="43" t="s">
        <v>62</v>
      </c>
      <c r="D46" s="48" t="s">
        <v>73</v>
      </c>
      <c r="E46" s="10">
        <v>410240</v>
      </c>
      <c r="F46" s="10">
        <v>344886</v>
      </c>
      <c r="G46" s="10">
        <v>410240</v>
      </c>
      <c r="H46" s="10">
        <v>659710</v>
      </c>
      <c r="I46" s="58">
        <f>SUM(G46:G49)</f>
        <v>524820</v>
      </c>
    </row>
    <row r="47" spans="1:8" ht="19.5" customHeight="1">
      <c r="A47" s="14"/>
      <c r="B47" s="14"/>
      <c r="C47" s="43" t="s">
        <v>74</v>
      </c>
      <c r="D47" s="48" t="s">
        <v>197</v>
      </c>
      <c r="E47" s="10">
        <v>32590</v>
      </c>
      <c r="F47" s="10">
        <v>31780</v>
      </c>
      <c r="G47" s="10">
        <v>31780</v>
      </c>
      <c r="H47" s="10">
        <v>0</v>
      </c>
    </row>
    <row r="48" spans="1:8" ht="19.5" customHeight="1">
      <c r="A48" s="14"/>
      <c r="B48" s="14" t="s">
        <v>15</v>
      </c>
      <c r="C48" s="43" t="s">
        <v>63</v>
      </c>
      <c r="D48" s="48" t="s">
        <v>64</v>
      </c>
      <c r="E48" s="10">
        <v>71480</v>
      </c>
      <c r="F48" s="10">
        <v>59593</v>
      </c>
      <c r="G48" s="10">
        <v>71480</v>
      </c>
      <c r="H48" s="10">
        <v>0</v>
      </c>
    </row>
    <row r="49" spans="1:8" ht="19.5" customHeight="1">
      <c r="A49" s="14"/>
      <c r="B49" s="14"/>
      <c r="C49" s="43" t="s">
        <v>65</v>
      </c>
      <c r="D49" s="48" t="s">
        <v>66</v>
      </c>
      <c r="E49" s="10">
        <v>11320</v>
      </c>
      <c r="F49" s="10">
        <v>9218</v>
      </c>
      <c r="G49" s="10">
        <v>11320</v>
      </c>
      <c r="H49" s="10">
        <v>0</v>
      </c>
    </row>
    <row r="50" spans="1:9" ht="19.5" customHeight="1">
      <c r="A50" s="14"/>
      <c r="B50" s="14"/>
      <c r="C50" s="43" t="s">
        <v>49</v>
      </c>
      <c r="D50" s="48" t="s">
        <v>50</v>
      </c>
      <c r="E50" s="10">
        <v>83320</v>
      </c>
      <c r="F50" s="10">
        <v>50123</v>
      </c>
      <c r="G50" s="10">
        <v>72000</v>
      </c>
      <c r="H50" s="10">
        <v>333270</v>
      </c>
      <c r="I50" s="58">
        <f>SUM(G50:G61)+G45</f>
        <v>241890</v>
      </c>
    </row>
    <row r="51" spans="1:8" ht="19.5" customHeight="1">
      <c r="A51" s="14"/>
      <c r="B51" s="14"/>
      <c r="C51" s="43" t="s">
        <v>215</v>
      </c>
      <c r="D51" s="48"/>
      <c r="E51" s="10">
        <v>56880</v>
      </c>
      <c r="F51" s="10">
        <v>31438</v>
      </c>
      <c r="G51" s="10">
        <v>45000</v>
      </c>
      <c r="H51" s="10">
        <v>0</v>
      </c>
    </row>
    <row r="52" spans="1:8" ht="19.5" customHeight="1">
      <c r="A52" s="14"/>
      <c r="B52" s="14"/>
      <c r="C52" s="43" t="s">
        <v>166</v>
      </c>
      <c r="D52" s="48" t="s">
        <v>85</v>
      </c>
      <c r="E52" s="10">
        <v>1500</v>
      </c>
      <c r="F52" s="10">
        <v>366</v>
      </c>
      <c r="G52" s="10">
        <v>1500</v>
      </c>
      <c r="H52" s="10">
        <v>0</v>
      </c>
    </row>
    <row r="53" spans="1:8" ht="19.5" customHeight="1">
      <c r="A53" s="14"/>
      <c r="B53" s="14"/>
      <c r="C53" s="43" t="s">
        <v>77</v>
      </c>
      <c r="D53" s="48" t="s">
        <v>76</v>
      </c>
      <c r="E53" s="10">
        <v>33770</v>
      </c>
      <c r="F53" s="10">
        <v>16664</v>
      </c>
      <c r="G53" s="10">
        <v>22000</v>
      </c>
      <c r="H53" s="10">
        <v>0</v>
      </c>
    </row>
    <row r="54" spans="1:8" ht="19.5" customHeight="1">
      <c r="A54" s="14"/>
      <c r="B54" s="14"/>
      <c r="C54" s="43" t="s">
        <v>53</v>
      </c>
      <c r="D54" s="48"/>
      <c r="E54" s="10">
        <v>55500</v>
      </c>
      <c r="F54" s="10">
        <v>31376</v>
      </c>
      <c r="G54" s="10">
        <v>45000</v>
      </c>
      <c r="H54" s="10">
        <v>0</v>
      </c>
    </row>
    <row r="55" spans="1:8" ht="19.5" customHeight="1">
      <c r="A55" s="14"/>
      <c r="B55" s="14"/>
      <c r="C55" s="43" t="s">
        <v>78</v>
      </c>
      <c r="D55" s="48" t="s">
        <v>79</v>
      </c>
      <c r="E55" s="10">
        <v>1300</v>
      </c>
      <c r="F55" s="10">
        <v>235</v>
      </c>
      <c r="G55" s="10">
        <v>800</v>
      </c>
      <c r="H55" s="10">
        <v>0</v>
      </c>
    </row>
    <row r="56" spans="1:8" ht="19.5" customHeight="1">
      <c r="A56" s="14"/>
      <c r="B56" s="14"/>
      <c r="C56" s="43" t="s">
        <v>45</v>
      </c>
      <c r="D56" s="48"/>
      <c r="E56" s="10">
        <v>9600</v>
      </c>
      <c r="F56" s="10">
        <v>3497</v>
      </c>
      <c r="G56" s="10">
        <v>5500</v>
      </c>
      <c r="H56" s="10">
        <v>0</v>
      </c>
    </row>
    <row r="57" spans="1:8" ht="19.5" customHeight="1">
      <c r="A57" s="14"/>
      <c r="B57" s="14"/>
      <c r="C57" s="43" t="s">
        <v>212</v>
      </c>
      <c r="D57" s="48"/>
      <c r="E57" s="10">
        <v>1900</v>
      </c>
      <c r="F57" s="10">
        <v>1172</v>
      </c>
      <c r="G57" s="10">
        <v>1800</v>
      </c>
      <c r="H57" s="10">
        <v>0</v>
      </c>
    </row>
    <row r="58" spans="1:8" ht="19.5" customHeight="1">
      <c r="A58" s="14"/>
      <c r="B58" s="14"/>
      <c r="C58" s="43" t="s">
        <v>68</v>
      </c>
      <c r="D58" s="48"/>
      <c r="E58" s="10">
        <v>300</v>
      </c>
      <c r="F58" s="10">
        <v>0</v>
      </c>
      <c r="G58" s="10">
        <v>300</v>
      </c>
      <c r="H58" s="10">
        <v>0</v>
      </c>
    </row>
    <row r="59" spans="1:8" ht="19.5" customHeight="1">
      <c r="A59" s="14"/>
      <c r="B59" s="14"/>
      <c r="C59" s="43" t="s">
        <v>80</v>
      </c>
      <c r="D59" s="48" t="s">
        <v>198</v>
      </c>
      <c r="E59" s="10">
        <v>25390</v>
      </c>
      <c r="F59" s="10">
        <v>25390</v>
      </c>
      <c r="G59" s="10">
        <v>25390</v>
      </c>
      <c r="H59" s="10">
        <v>0</v>
      </c>
    </row>
    <row r="60" spans="1:8" ht="19.5" customHeight="1">
      <c r="A60" s="14"/>
      <c r="B60" s="14"/>
      <c r="C60" s="43" t="s">
        <v>210</v>
      </c>
      <c r="D60" s="48"/>
      <c r="E60" s="10">
        <v>600</v>
      </c>
      <c r="F60" s="10">
        <v>0</v>
      </c>
      <c r="G60" s="10">
        <v>300</v>
      </c>
      <c r="H60" s="10">
        <v>0</v>
      </c>
    </row>
    <row r="61" spans="1:8" ht="19.5" customHeight="1">
      <c r="A61" s="14"/>
      <c r="B61" s="14"/>
      <c r="C61" s="43" t="s">
        <v>213</v>
      </c>
      <c r="D61" s="48"/>
      <c r="E61" s="10">
        <v>400</v>
      </c>
      <c r="F61" s="10">
        <v>0</v>
      </c>
      <c r="G61" s="10">
        <v>200</v>
      </c>
      <c r="H61" s="10">
        <v>0</v>
      </c>
    </row>
    <row r="62" spans="1:8" ht="19.5" customHeight="1">
      <c r="A62" s="14"/>
      <c r="B62" s="14"/>
      <c r="C62" s="14">
        <v>6050</v>
      </c>
      <c r="D62" s="13"/>
      <c r="E62" s="10">
        <v>60000</v>
      </c>
      <c r="F62" s="10">
        <v>55657</v>
      </c>
      <c r="G62" s="10">
        <v>55657</v>
      </c>
      <c r="H62" s="10">
        <v>25000</v>
      </c>
    </row>
    <row r="63" spans="1:8" ht="19.5" customHeight="1">
      <c r="A63" s="14"/>
      <c r="B63" s="14"/>
      <c r="C63" s="12" t="s">
        <v>82</v>
      </c>
      <c r="D63" s="14"/>
      <c r="E63" s="10">
        <v>15000</v>
      </c>
      <c r="F63" s="10">
        <v>14542</v>
      </c>
      <c r="G63" s="10">
        <v>14452</v>
      </c>
      <c r="H63" s="10">
        <v>6000</v>
      </c>
    </row>
    <row r="64" spans="1:8" ht="19.5" customHeight="1">
      <c r="A64" s="14"/>
      <c r="B64" s="25">
        <v>80110</v>
      </c>
      <c r="C64" s="25"/>
      <c r="D64" s="25" t="s">
        <v>86</v>
      </c>
      <c r="E64" s="24">
        <f>SUM(E65:E82)</f>
        <v>1775400</v>
      </c>
      <c r="F64" s="24">
        <f>SUM(F65:F82)</f>
        <v>1368896</v>
      </c>
      <c r="G64" s="24">
        <f>SUM(G65:G82)</f>
        <v>1736843</v>
      </c>
      <c r="H64" s="24">
        <f>SUM(H65:H82)</f>
        <v>2157170</v>
      </c>
    </row>
    <row r="65" spans="1:8" ht="19.5" customHeight="1">
      <c r="A65" s="14"/>
      <c r="B65" s="14"/>
      <c r="C65" s="12" t="s">
        <v>71</v>
      </c>
      <c r="D65" s="13" t="s">
        <v>72</v>
      </c>
      <c r="E65" s="10">
        <v>92050</v>
      </c>
      <c r="F65" s="10">
        <v>68986</v>
      </c>
      <c r="G65" s="10">
        <v>92050</v>
      </c>
      <c r="H65" s="10">
        <v>0</v>
      </c>
    </row>
    <row r="66" spans="1:9" ht="19.5" customHeight="1">
      <c r="A66" s="14"/>
      <c r="B66" s="14"/>
      <c r="C66" s="12" t="s">
        <v>62</v>
      </c>
      <c r="D66" s="13" t="s">
        <v>73</v>
      </c>
      <c r="E66" s="10">
        <v>1065500</v>
      </c>
      <c r="F66" s="10">
        <v>803785</v>
      </c>
      <c r="G66" s="10">
        <v>1065500</v>
      </c>
      <c r="H66" s="10">
        <v>1575850</v>
      </c>
      <c r="I66" s="58">
        <f>SUM(G66:G69)</f>
        <v>1355970</v>
      </c>
    </row>
    <row r="67" spans="1:8" ht="19.5" customHeight="1">
      <c r="A67" s="14"/>
      <c r="B67" s="14"/>
      <c r="C67" s="12" t="s">
        <v>74</v>
      </c>
      <c r="D67" s="13" t="s">
        <v>75</v>
      </c>
      <c r="E67" s="10">
        <v>76980</v>
      </c>
      <c r="F67" s="10">
        <v>74930</v>
      </c>
      <c r="G67" s="10">
        <v>74930</v>
      </c>
      <c r="H67" s="10">
        <v>0</v>
      </c>
    </row>
    <row r="68" spans="1:8" ht="19.5" customHeight="1">
      <c r="A68" s="14"/>
      <c r="B68" s="14"/>
      <c r="C68" s="43" t="s">
        <v>63</v>
      </c>
      <c r="D68" s="13" t="s">
        <v>64</v>
      </c>
      <c r="E68" s="10">
        <v>186050</v>
      </c>
      <c r="F68" s="10">
        <v>145269</v>
      </c>
      <c r="G68" s="10">
        <v>186050</v>
      </c>
      <c r="H68" s="10">
        <v>0</v>
      </c>
    </row>
    <row r="69" spans="1:8" ht="19.5" customHeight="1">
      <c r="A69" s="14"/>
      <c r="B69" s="14"/>
      <c r="C69" s="12" t="s">
        <v>65</v>
      </c>
      <c r="D69" s="13" t="s">
        <v>66</v>
      </c>
      <c r="E69" s="10">
        <v>29490</v>
      </c>
      <c r="F69" s="10">
        <v>22701</v>
      </c>
      <c r="G69" s="10">
        <v>29490</v>
      </c>
      <c r="H69" s="10">
        <v>0</v>
      </c>
    </row>
    <row r="70" spans="1:9" ht="19.5" customHeight="1">
      <c r="A70" s="14"/>
      <c r="B70" s="14"/>
      <c r="C70" s="43" t="s">
        <v>49</v>
      </c>
      <c r="D70" s="13" t="s">
        <v>50</v>
      </c>
      <c r="E70" s="10">
        <v>110660</v>
      </c>
      <c r="F70" s="10">
        <v>66627</v>
      </c>
      <c r="G70" s="10">
        <v>85000</v>
      </c>
      <c r="H70" s="10">
        <v>581320</v>
      </c>
      <c r="I70" s="58">
        <f>SUM(G70:G82)+G65</f>
        <v>380873</v>
      </c>
    </row>
    <row r="71" spans="1:8" ht="19.5" customHeight="1">
      <c r="A71" s="14"/>
      <c r="B71" s="14"/>
      <c r="C71" s="14">
        <v>4240</v>
      </c>
      <c r="D71" s="14" t="s">
        <v>85</v>
      </c>
      <c r="E71" s="10">
        <v>4000</v>
      </c>
      <c r="F71" s="10">
        <v>679</v>
      </c>
      <c r="G71" s="10">
        <v>1800</v>
      </c>
      <c r="H71" s="10">
        <v>0</v>
      </c>
    </row>
    <row r="72" spans="1:8" ht="19.5" customHeight="1">
      <c r="A72" s="14"/>
      <c r="B72" s="14"/>
      <c r="C72" s="12" t="s">
        <v>77</v>
      </c>
      <c r="D72" s="13" t="s">
        <v>76</v>
      </c>
      <c r="E72" s="10">
        <v>46900</v>
      </c>
      <c r="F72" s="10">
        <v>38780</v>
      </c>
      <c r="G72" s="10">
        <v>46900</v>
      </c>
      <c r="H72" s="10">
        <v>0</v>
      </c>
    </row>
    <row r="73" spans="1:8" ht="19.5" customHeight="1">
      <c r="A73" s="14"/>
      <c r="B73" s="14"/>
      <c r="C73" s="43" t="s">
        <v>53</v>
      </c>
      <c r="D73" s="13" t="s">
        <v>54</v>
      </c>
      <c r="E73" s="10">
        <v>70400</v>
      </c>
      <c r="F73" s="10">
        <v>66933</v>
      </c>
      <c r="G73" s="10">
        <v>66933</v>
      </c>
      <c r="H73" s="10">
        <v>0</v>
      </c>
    </row>
    <row r="74" spans="1:8" ht="19.5" customHeight="1">
      <c r="A74" s="14"/>
      <c r="B74" s="14"/>
      <c r="C74" s="14">
        <v>4280</v>
      </c>
      <c r="D74" s="14" t="s">
        <v>79</v>
      </c>
      <c r="E74" s="10">
        <v>1600</v>
      </c>
      <c r="F74" s="10">
        <v>910</v>
      </c>
      <c r="G74" s="10">
        <v>1200</v>
      </c>
      <c r="H74" s="10">
        <v>0</v>
      </c>
    </row>
    <row r="75" spans="1:8" ht="19.5" customHeight="1">
      <c r="A75" s="14"/>
      <c r="B75" s="14"/>
      <c r="C75" s="43" t="s">
        <v>45</v>
      </c>
      <c r="D75" s="42" t="s">
        <v>46</v>
      </c>
      <c r="E75" s="10">
        <v>17550</v>
      </c>
      <c r="F75" s="10">
        <v>9819</v>
      </c>
      <c r="G75" s="10">
        <v>15000</v>
      </c>
      <c r="H75" s="10">
        <v>0</v>
      </c>
    </row>
    <row r="76" spans="1:8" ht="19.5" customHeight="1">
      <c r="A76" s="14"/>
      <c r="B76" s="14"/>
      <c r="C76" s="43" t="s">
        <v>188</v>
      </c>
      <c r="D76" s="42"/>
      <c r="E76" s="10">
        <v>2280</v>
      </c>
      <c r="F76" s="10">
        <v>700</v>
      </c>
      <c r="G76" s="10">
        <v>1500</v>
      </c>
      <c r="H76" s="10">
        <v>0</v>
      </c>
    </row>
    <row r="77" spans="1:8" ht="19.5" customHeight="1">
      <c r="A77" s="14"/>
      <c r="B77" s="14"/>
      <c r="C77" s="12" t="s">
        <v>68</v>
      </c>
      <c r="D77" s="13" t="s">
        <v>69</v>
      </c>
      <c r="E77" s="10">
        <v>920</v>
      </c>
      <c r="F77" s="10">
        <v>700</v>
      </c>
      <c r="G77" s="10">
        <v>920</v>
      </c>
      <c r="H77" s="10">
        <v>0</v>
      </c>
    </row>
    <row r="78" spans="1:8" ht="19.5" customHeight="1">
      <c r="A78" s="14"/>
      <c r="B78" s="14"/>
      <c r="C78" s="43" t="s">
        <v>58</v>
      </c>
      <c r="D78" s="13" t="s">
        <v>59</v>
      </c>
      <c r="E78" s="10">
        <v>1100</v>
      </c>
      <c r="F78" s="10">
        <v>0</v>
      </c>
      <c r="G78" s="10">
        <v>1100</v>
      </c>
      <c r="H78" s="10">
        <v>0</v>
      </c>
    </row>
    <row r="79" spans="1:8" ht="19.5" customHeight="1">
      <c r="A79" s="14"/>
      <c r="B79" s="14"/>
      <c r="C79" s="12" t="s">
        <v>80</v>
      </c>
      <c r="D79" s="14" t="s">
        <v>81</v>
      </c>
      <c r="E79" s="10">
        <v>67420</v>
      </c>
      <c r="F79" s="10">
        <v>67420</v>
      </c>
      <c r="G79" s="10">
        <v>67420</v>
      </c>
      <c r="H79" s="10">
        <v>0</v>
      </c>
    </row>
    <row r="80" spans="1:8" ht="19.5" customHeight="1">
      <c r="A80" s="14"/>
      <c r="B80" s="14"/>
      <c r="C80" s="12" t="s">
        <v>210</v>
      </c>
      <c r="D80" s="14"/>
      <c r="E80" s="10">
        <v>600</v>
      </c>
      <c r="F80" s="10">
        <v>0</v>
      </c>
      <c r="G80" s="10">
        <v>0</v>
      </c>
      <c r="H80" s="10">
        <v>0</v>
      </c>
    </row>
    <row r="81" spans="1:8" ht="19.5" customHeight="1">
      <c r="A81" s="14"/>
      <c r="B81" s="14"/>
      <c r="C81" s="12" t="s">
        <v>213</v>
      </c>
      <c r="D81" s="14"/>
      <c r="E81" s="10">
        <v>900</v>
      </c>
      <c r="F81" s="10">
        <v>184</v>
      </c>
      <c r="G81" s="10">
        <v>250</v>
      </c>
      <c r="H81" s="10">
        <v>0</v>
      </c>
    </row>
    <row r="82" spans="1:8" ht="19.5" customHeight="1">
      <c r="A82" s="14"/>
      <c r="B82" s="14"/>
      <c r="C82" s="43" t="s">
        <v>214</v>
      </c>
      <c r="D82" s="48"/>
      <c r="E82" s="10">
        <v>1000</v>
      </c>
      <c r="F82" s="10">
        <v>473</v>
      </c>
      <c r="G82" s="10">
        <v>800</v>
      </c>
      <c r="H82" s="10">
        <v>0</v>
      </c>
    </row>
    <row r="83" spans="1:8" ht="19.5" customHeight="1">
      <c r="A83" s="14"/>
      <c r="B83" s="25">
        <v>80113</v>
      </c>
      <c r="C83" s="25"/>
      <c r="D83" s="25" t="s">
        <v>87</v>
      </c>
      <c r="E83" s="24">
        <f>SUM(E84:E86)</f>
        <v>286200</v>
      </c>
      <c r="F83" s="24">
        <f>SUM(F84:F86)</f>
        <v>204783</v>
      </c>
      <c r="G83" s="24">
        <f>SUM(G84:G86)</f>
        <v>268000</v>
      </c>
      <c r="H83" s="24">
        <f>SUM(H84:H86)</f>
        <v>336200</v>
      </c>
    </row>
    <row r="84" spans="1:8" ht="19.5" customHeight="1">
      <c r="A84" s="14"/>
      <c r="B84" s="14"/>
      <c r="C84" s="43" t="s">
        <v>49</v>
      </c>
      <c r="D84" s="42" t="s">
        <v>46</v>
      </c>
      <c r="E84" s="10">
        <v>14000</v>
      </c>
      <c r="F84" s="26">
        <v>10765</v>
      </c>
      <c r="G84" s="10">
        <v>14000</v>
      </c>
      <c r="H84" s="10"/>
    </row>
    <row r="85" spans="1:8" ht="19.5" customHeight="1">
      <c r="A85" s="14"/>
      <c r="B85" s="14"/>
      <c r="C85" s="43" t="s">
        <v>45</v>
      </c>
      <c r="D85" s="42"/>
      <c r="E85" s="10">
        <v>266200</v>
      </c>
      <c r="F85" s="26">
        <v>193777</v>
      </c>
      <c r="G85" s="10">
        <v>250000</v>
      </c>
      <c r="H85" s="10">
        <v>336200</v>
      </c>
    </row>
    <row r="86" spans="1:8" ht="19.5" customHeight="1">
      <c r="A86" s="14"/>
      <c r="B86" s="14"/>
      <c r="C86" s="43" t="s">
        <v>58</v>
      </c>
      <c r="D86" s="42"/>
      <c r="E86" s="10">
        <v>6000</v>
      </c>
      <c r="F86" s="26">
        <v>241</v>
      </c>
      <c r="G86" s="10">
        <v>4000</v>
      </c>
      <c r="H86" s="10"/>
    </row>
    <row r="87" spans="1:8" ht="19.5" customHeight="1">
      <c r="A87" s="14"/>
      <c r="B87" s="25">
        <v>80114</v>
      </c>
      <c r="C87" s="25"/>
      <c r="D87" s="25" t="s">
        <v>88</v>
      </c>
      <c r="E87" s="24">
        <f>SUM(E88:E109)</f>
        <v>393410</v>
      </c>
      <c r="F87" s="24">
        <f>SUM(F88:F109)</f>
        <v>269564</v>
      </c>
      <c r="G87" s="24">
        <f>SUM(G88:G109)</f>
        <v>377364</v>
      </c>
      <c r="H87" s="24">
        <f>SUM(H88:H109)</f>
        <v>504080</v>
      </c>
    </row>
    <row r="88" spans="1:8" ht="19.5" customHeight="1">
      <c r="A88" s="14"/>
      <c r="B88" s="14"/>
      <c r="C88" s="12" t="s">
        <v>71</v>
      </c>
      <c r="D88" s="13" t="s">
        <v>72</v>
      </c>
      <c r="E88" s="10">
        <v>1070</v>
      </c>
      <c r="F88" s="10">
        <v>600</v>
      </c>
      <c r="G88" s="10">
        <v>1070</v>
      </c>
      <c r="H88" s="10">
        <v>0</v>
      </c>
    </row>
    <row r="89" spans="1:8" ht="19.5" customHeight="1">
      <c r="A89" s="14"/>
      <c r="B89" s="14"/>
      <c r="C89" s="43"/>
      <c r="D89" s="13"/>
      <c r="E89" s="10">
        <v>0</v>
      </c>
      <c r="F89" s="10">
        <v>0</v>
      </c>
      <c r="G89" s="10"/>
      <c r="H89" s="10"/>
    </row>
    <row r="90" spans="1:9" ht="19.5" customHeight="1">
      <c r="A90" s="14"/>
      <c r="B90" s="14"/>
      <c r="C90" s="12" t="s">
        <v>62</v>
      </c>
      <c r="D90" s="13" t="s">
        <v>73</v>
      </c>
      <c r="E90" s="10">
        <v>269430</v>
      </c>
      <c r="F90" s="10">
        <v>184629</v>
      </c>
      <c r="G90" s="10">
        <v>269430</v>
      </c>
      <c r="H90" s="10">
        <v>455830</v>
      </c>
      <c r="I90" s="58">
        <f>SUM(G90:G94)</f>
        <v>331574</v>
      </c>
    </row>
    <row r="91" spans="1:8" ht="19.5" customHeight="1">
      <c r="A91" s="14"/>
      <c r="B91" s="14"/>
      <c r="C91" s="12" t="s">
        <v>74</v>
      </c>
      <c r="D91" s="13" t="s">
        <v>75</v>
      </c>
      <c r="E91" s="10">
        <v>17200</v>
      </c>
      <c r="F91" s="10">
        <v>16424</v>
      </c>
      <c r="G91" s="10">
        <v>16424</v>
      </c>
      <c r="H91" s="10">
        <v>0</v>
      </c>
    </row>
    <row r="92" spans="1:8" ht="19.5" customHeight="1">
      <c r="A92" s="14"/>
      <c r="B92" s="14"/>
      <c r="C92" s="43" t="s">
        <v>63</v>
      </c>
      <c r="D92" s="13" t="s">
        <v>64</v>
      </c>
      <c r="E92" s="10">
        <v>37500</v>
      </c>
      <c r="F92" s="10">
        <v>28264</v>
      </c>
      <c r="G92" s="10">
        <v>37500</v>
      </c>
      <c r="H92" s="10">
        <v>0</v>
      </c>
    </row>
    <row r="93" spans="1:8" ht="19.5" customHeight="1">
      <c r="A93" s="14"/>
      <c r="B93" s="14"/>
      <c r="C93" s="12" t="s">
        <v>65</v>
      </c>
      <c r="D93" s="13" t="s">
        <v>66</v>
      </c>
      <c r="E93" s="10">
        <v>5720</v>
      </c>
      <c r="F93" s="10">
        <v>4717</v>
      </c>
      <c r="G93" s="10">
        <v>5720</v>
      </c>
      <c r="H93" s="10">
        <v>0</v>
      </c>
    </row>
    <row r="94" spans="1:8" ht="19.5" customHeight="1">
      <c r="A94" s="14"/>
      <c r="B94" s="14"/>
      <c r="C94" s="12" t="s">
        <v>186</v>
      </c>
      <c r="D94" s="13"/>
      <c r="E94" s="10">
        <v>3000</v>
      </c>
      <c r="F94" s="10">
        <v>1223</v>
      </c>
      <c r="G94" s="10">
        <v>2500</v>
      </c>
      <c r="H94" s="10">
        <v>0</v>
      </c>
    </row>
    <row r="95" spans="1:9" ht="19.5" customHeight="1">
      <c r="A95" s="14"/>
      <c r="B95" s="14"/>
      <c r="C95" s="43" t="s">
        <v>49</v>
      </c>
      <c r="D95" s="13" t="s">
        <v>50</v>
      </c>
      <c r="E95" s="10">
        <v>28000</v>
      </c>
      <c r="F95" s="10">
        <v>13438</v>
      </c>
      <c r="G95" s="10">
        <v>18000</v>
      </c>
      <c r="H95" s="10">
        <v>48250</v>
      </c>
      <c r="I95" s="58">
        <f>SUM(G95:G108)+G88</f>
        <v>45790</v>
      </c>
    </row>
    <row r="96" spans="1:8" ht="19.5" customHeight="1">
      <c r="A96" s="14"/>
      <c r="B96" s="14"/>
      <c r="C96" s="12" t="s">
        <v>77</v>
      </c>
      <c r="D96" s="13" t="s">
        <v>76</v>
      </c>
      <c r="E96" s="10">
        <v>1500</v>
      </c>
      <c r="F96" s="10">
        <v>822</v>
      </c>
      <c r="G96" s="10">
        <v>1200</v>
      </c>
      <c r="H96" s="10">
        <v>0</v>
      </c>
    </row>
    <row r="97" spans="1:8" ht="19.5" customHeight="1">
      <c r="A97" s="14"/>
      <c r="B97" s="14"/>
      <c r="C97" s="43" t="s">
        <v>53</v>
      </c>
      <c r="D97" s="13" t="s">
        <v>54</v>
      </c>
      <c r="E97" s="10">
        <v>1900</v>
      </c>
      <c r="F97" s="10">
        <v>850</v>
      </c>
      <c r="G97" s="10">
        <v>1500</v>
      </c>
      <c r="H97" s="10">
        <v>0</v>
      </c>
    </row>
    <row r="98" spans="1:8" ht="19.5" customHeight="1">
      <c r="A98" s="14"/>
      <c r="B98" s="14"/>
      <c r="C98" s="14">
        <v>4280</v>
      </c>
      <c r="D98" s="14" t="s">
        <v>79</v>
      </c>
      <c r="E98" s="10">
        <v>400</v>
      </c>
      <c r="F98" s="10">
        <v>65</v>
      </c>
      <c r="G98" s="10">
        <v>150</v>
      </c>
      <c r="H98" s="10">
        <v>0</v>
      </c>
    </row>
    <row r="99" spans="1:8" ht="19.5" customHeight="1">
      <c r="A99" s="14"/>
      <c r="B99" s="14"/>
      <c r="C99" s="43" t="s">
        <v>45</v>
      </c>
      <c r="D99" s="42" t="s">
        <v>46</v>
      </c>
      <c r="E99" s="10">
        <v>8420</v>
      </c>
      <c r="F99" s="10">
        <v>3355</v>
      </c>
      <c r="G99" s="10">
        <v>5500</v>
      </c>
      <c r="H99" s="10">
        <v>0</v>
      </c>
    </row>
    <row r="100" spans="1:8" ht="19.5" customHeight="1">
      <c r="A100" s="14"/>
      <c r="B100" s="14"/>
      <c r="C100" s="43" t="s">
        <v>188</v>
      </c>
      <c r="D100" s="42"/>
      <c r="E100" s="10">
        <v>660</v>
      </c>
      <c r="F100" s="10">
        <v>462</v>
      </c>
      <c r="G100" s="10">
        <v>660</v>
      </c>
      <c r="H100" s="10">
        <v>0</v>
      </c>
    </row>
    <row r="101" spans="1:8" ht="19.5" customHeight="1">
      <c r="A101" s="14"/>
      <c r="B101" s="14"/>
      <c r="C101" s="43" t="s">
        <v>211</v>
      </c>
      <c r="D101" s="42"/>
      <c r="E101" s="10">
        <v>1120</v>
      </c>
      <c r="F101" s="10">
        <v>861</v>
      </c>
      <c r="G101" s="10">
        <v>1120</v>
      </c>
      <c r="H101" s="10">
        <v>0</v>
      </c>
    </row>
    <row r="102" spans="1:8" ht="19.5" customHeight="1">
      <c r="A102" s="14"/>
      <c r="B102" s="14"/>
      <c r="C102" s="43" t="s">
        <v>212</v>
      </c>
      <c r="D102" s="42"/>
      <c r="E102" s="10">
        <v>2300</v>
      </c>
      <c r="F102" s="10">
        <v>1749</v>
      </c>
      <c r="G102" s="10">
        <v>2300</v>
      </c>
      <c r="H102" s="10">
        <v>0</v>
      </c>
    </row>
    <row r="103" spans="1:8" ht="19.5" customHeight="1">
      <c r="A103" s="14"/>
      <c r="B103" s="14"/>
      <c r="C103" s="12" t="s">
        <v>68</v>
      </c>
      <c r="D103" s="13" t="s">
        <v>69</v>
      </c>
      <c r="E103" s="10">
        <v>400</v>
      </c>
      <c r="F103" s="10">
        <v>220</v>
      </c>
      <c r="G103" s="10">
        <v>400</v>
      </c>
      <c r="H103" s="10">
        <v>0</v>
      </c>
    </row>
    <row r="104" spans="1:8" ht="19.5" customHeight="1">
      <c r="A104" s="14"/>
      <c r="B104" s="14"/>
      <c r="C104" s="43" t="s">
        <v>58</v>
      </c>
      <c r="D104" s="13" t="s">
        <v>59</v>
      </c>
      <c r="E104" s="10">
        <v>2000</v>
      </c>
      <c r="F104" s="10">
        <v>796</v>
      </c>
      <c r="G104" s="10">
        <v>1500</v>
      </c>
      <c r="H104" s="10">
        <v>0</v>
      </c>
    </row>
    <row r="105" spans="1:8" ht="19.5" customHeight="1">
      <c r="A105" s="14"/>
      <c r="B105" s="14"/>
      <c r="C105" s="12" t="s">
        <v>80</v>
      </c>
      <c r="D105" s="14" t="s">
        <v>81</v>
      </c>
      <c r="E105" s="10">
        <v>4790</v>
      </c>
      <c r="F105" s="10">
        <v>4790</v>
      </c>
      <c r="G105" s="10">
        <v>4790</v>
      </c>
      <c r="H105" s="10">
        <v>0</v>
      </c>
    </row>
    <row r="106" spans="1:8" ht="19.5" customHeight="1">
      <c r="A106" s="14"/>
      <c r="B106" s="14"/>
      <c r="C106" s="12" t="s">
        <v>210</v>
      </c>
      <c r="D106" s="14"/>
      <c r="E106" s="10">
        <v>1500</v>
      </c>
      <c r="F106" s="10">
        <v>990</v>
      </c>
      <c r="G106" s="10">
        <v>1100</v>
      </c>
      <c r="H106" s="10">
        <v>0</v>
      </c>
    </row>
    <row r="107" spans="1:8" ht="19.5" customHeight="1">
      <c r="A107" s="14"/>
      <c r="B107" s="14"/>
      <c r="C107" s="12" t="s">
        <v>213</v>
      </c>
      <c r="D107" s="14"/>
      <c r="E107" s="10">
        <v>1000</v>
      </c>
      <c r="F107" s="10">
        <v>733</v>
      </c>
      <c r="G107" s="10">
        <v>1000</v>
      </c>
      <c r="H107" s="10">
        <v>0</v>
      </c>
    </row>
    <row r="108" spans="1:8" ht="19.5" customHeight="1">
      <c r="A108" s="14"/>
      <c r="B108" s="14"/>
      <c r="C108" s="12" t="s">
        <v>214</v>
      </c>
      <c r="D108" s="14"/>
      <c r="E108" s="10">
        <v>5500</v>
      </c>
      <c r="F108" s="10">
        <v>4576</v>
      </c>
      <c r="G108" s="10">
        <v>5500</v>
      </c>
      <c r="H108" s="10">
        <v>0</v>
      </c>
    </row>
    <row r="109" spans="1:8" ht="19.5" customHeight="1">
      <c r="A109" s="14"/>
      <c r="B109" s="14"/>
      <c r="C109" s="12" t="s">
        <v>82</v>
      </c>
      <c r="D109" s="14" t="s">
        <v>83</v>
      </c>
      <c r="E109" s="10"/>
      <c r="F109" s="10"/>
      <c r="G109" s="10"/>
      <c r="H109" s="10"/>
    </row>
    <row r="110" spans="1:8" ht="19.5" customHeight="1">
      <c r="A110" s="14"/>
      <c r="B110" s="25">
        <v>80120</v>
      </c>
      <c r="C110" s="21"/>
      <c r="D110" s="25" t="s">
        <v>89</v>
      </c>
      <c r="E110" s="24">
        <f>SUM(E111)</f>
        <v>0</v>
      </c>
      <c r="F110" s="24">
        <f>SUM(F111)</f>
        <v>0</v>
      </c>
      <c r="G110" s="24">
        <f>SUM(G111)</f>
        <v>0</v>
      </c>
      <c r="H110" s="24">
        <f>SUM(H111)</f>
        <v>0</v>
      </c>
    </row>
    <row r="111" spans="1:8" ht="19.5" customHeight="1">
      <c r="A111" s="14"/>
      <c r="B111" s="14"/>
      <c r="C111" s="12" t="s">
        <v>47</v>
      </c>
      <c r="D111" s="48" t="s">
        <v>48</v>
      </c>
      <c r="E111" s="10"/>
      <c r="F111" s="10"/>
      <c r="G111" s="10"/>
      <c r="H111" s="10"/>
    </row>
    <row r="112" spans="1:8" ht="19.5" customHeight="1">
      <c r="A112" s="14" t="s">
        <v>146</v>
      </c>
      <c r="B112" s="25">
        <v>80146</v>
      </c>
      <c r="C112" s="25"/>
      <c r="D112" s="25" t="s">
        <v>163</v>
      </c>
      <c r="E112" s="24">
        <f>SUM(E113:E115)</f>
        <v>31640</v>
      </c>
      <c r="F112" s="24">
        <f>SUM(F113:F115)</f>
        <v>7250</v>
      </c>
      <c r="G112" s="24">
        <f>SUM(G113:G115)</f>
        <v>17900</v>
      </c>
      <c r="H112" s="24">
        <f>SUM(H113:H115)</f>
        <v>34380</v>
      </c>
    </row>
    <row r="113" spans="1:9" ht="19.5" customHeight="1">
      <c r="A113" s="14"/>
      <c r="B113" s="14"/>
      <c r="C113" s="14">
        <v>4300</v>
      </c>
      <c r="D113" s="42" t="s">
        <v>46</v>
      </c>
      <c r="E113" s="10">
        <v>2400</v>
      </c>
      <c r="F113" s="10">
        <v>1120</v>
      </c>
      <c r="G113" s="10">
        <v>2400</v>
      </c>
      <c r="H113" s="10">
        <v>34380</v>
      </c>
      <c r="I113" s="232">
        <f>SUM(G113:G115)</f>
        <v>17900</v>
      </c>
    </row>
    <row r="114" spans="1:9" ht="19.5" customHeight="1">
      <c r="A114" s="14"/>
      <c r="B114" s="14"/>
      <c r="C114" s="14">
        <v>4410</v>
      </c>
      <c r="D114" s="13"/>
      <c r="E114" s="10">
        <v>1490</v>
      </c>
      <c r="F114" s="10">
        <v>0</v>
      </c>
      <c r="G114" s="10">
        <v>500</v>
      </c>
      <c r="H114" s="10"/>
      <c r="I114" s="232"/>
    </row>
    <row r="115" spans="1:9" ht="19.5" customHeight="1">
      <c r="A115" s="14"/>
      <c r="B115" s="14"/>
      <c r="C115" s="14">
        <v>4700</v>
      </c>
      <c r="D115" s="13"/>
      <c r="E115" s="10">
        <v>27750</v>
      </c>
      <c r="F115" s="10">
        <v>6130</v>
      </c>
      <c r="G115" s="10">
        <v>15000</v>
      </c>
      <c r="H115" s="10">
        <v>0</v>
      </c>
      <c r="I115" s="232">
        <v>0</v>
      </c>
    </row>
    <row r="116" spans="1:9" ht="19.5" customHeight="1">
      <c r="A116" s="14"/>
      <c r="B116" s="14">
        <v>80148</v>
      </c>
      <c r="C116" s="14"/>
      <c r="D116" s="13"/>
      <c r="E116" s="10">
        <f>SUM(E117:E128)</f>
        <v>108650</v>
      </c>
      <c r="F116" s="10">
        <f>SUM(F117:F128)</f>
        <v>66547</v>
      </c>
      <c r="G116" s="10">
        <f>SUM(G117:G128)</f>
        <v>103100</v>
      </c>
      <c r="H116" s="10">
        <f>SUM(H117:H128)</f>
        <v>168100</v>
      </c>
      <c r="I116" s="260"/>
    </row>
    <row r="117" spans="1:9" ht="19.5" customHeight="1">
      <c r="A117" s="14"/>
      <c r="B117" s="14"/>
      <c r="C117" s="14">
        <v>3020</v>
      </c>
      <c r="D117" s="13"/>
      <c r="E117" s="10">
        <v>600</v>
      </c>
      <c r="F117" s="10">
        <v>0</v>
      </c>
      <c r="G117" s="10">
        <v>600</v>
      </c>
      <c r="H117" s="10"/>
      <c r="I117" s="260"/>
    </row>
    <row r="118" spans="1:9" ht="19.5" customHeight="1">
      <c r="A118" s="14"/>
      <c r="B118" s="14"/>
      <c r="C118" s="14">
        <v>4010</v>
      </c>
      <c r="D118" s="13"/>
      <c r="E118" s="10">
        <v>34000</v>
      </c>
      <c r="F118" s="10">
        <v>20676</v>
      </c>
      <c r="G118" s="10">
        <v>34000</v>
      </c>
      <c r="H118" s="10">
        <v>73050</v>
      </c>
      <c r="I118" s="260">
        <f>SUM(G118:G122)</f>
        <v>43470</v>
      </c>
    </row>
    <row r="119" spans="1:9" ht="19.5" customHeight="1">
      <c r="A119" s="14"/>
      <c r="B119" s="14"/>
      <c r="C119" s="14">
        <v>4040</v>
      </c>
      <c r="D119" s="13"/>
      <c r="E119" s="10">
        <v>2870</v>
      </c>
      <c r="F119" s="10">
        <v>2870</v>
      </c>
      <c r="G119" s="10">
        <v>2870</v>
      </c>
      <c r="H119" s="10"/>
      <c r="I119" s="260"/>
    </row>
    <row r="120" spans="1:9" ht="19.5" customHeight="1">
      <c r="A120" s="14"/>
      <c r="B120" s="14"/>
      <c r="C120" s="14">
        <v>4110</v>
      </c>
      <c r="D120" s="13"/>
      <c r="E120" s="10">
        <v>5700</v>
      </c>
      <c r="F120" s="10">
        <v>3149</v>
      </c>
      <c r="G120" s="10">
        <v>5700</v>
      </c>
      <c r="H120" s="10"/>
      <c r="I120" s="260"/>
    </row>
    <row r="121" spans="1:9" ht="19.5" customHeight="1">
      <c r="A121" s="14"/>
      <c r="B121" s="14"/>
      <c r="C121" s="14">
        <v>4120</v>
      </c>
      <c r="D121" s="13"/>
      <c r="E121" s="10">
        <v>900</v>
      </c>
      <c r="F121" s="10">
        <v>471</v>
      </c>
      <c r="G121" s="10">
        <v>900</v>
      </c>
      <c r="H121" s="10"/>
      <c r="I121" s="260"/>
    </row>
    <row r="122" spans="1:9" ht="19.5" customHeight="1">
      <c r="A122" s="14"/>
      <c r="B122" s="14"/>
      <c r="C122" s="14">
        <v>4170</v>
      </c>
      <c r="D122" s="13"/>
      <c r="E122" s="10">
        <v>300</v>
      </c>
      <c r="F122" s="10">
        <v>0</v>
      </c>
      <c r="G122" s="10">
        <v>0</v>
      </c>
      <c r="H122" s="10"/>
      <c r="I122" s="260"/>
    </row>
    <row r="123" spans="1:9" ht="19.5" customHeight="1">
      <c r="A123" s="14"/>
      <c r="B123" s="14"/>
      <c r="C123" s="14">
        <v>4210</v>
      </c>
      <c r="D123" s="13"/>
      <c r="E123" s="10">
        <v>16400</v>
      </c>
      <c r="F123" s="10">
        <v>11720</v>
      </c>
      <c r="G123" s="10">
        <v>16400</v>
      </c>
      <c r="H123" s="10">
        <v>95050</v>
      </c>
      <c r="I123" s="260">
        <f>SUM(G123:G128)+G117</f>
        <v>59630</v>
      </c>
    </row>
    <row r="124" spans="1:9" ht="19.5" customHeight="1">
      <c r="A124" s="14"/>
      <c r="B124" s="14"/>
      <c r="C124" s="14">
        <v>4220</v>
      </c>
      <c r="D124" s="13"/>
      <c r="E124" s="10">
        <v>39000</v>
      </c>
      <c r="F124" s="10">
        <v>21493</v>
      </c>
      <c r="G124" s="10">
        <v>35000</v>
      </c>
      <c r="H124" s="10"/>
      <c r="I124" s="260"/>
    </row>
    <row r="125" spans="1:9" ht="19.5" customHeight="1">
      <c r="A125" s="14"/>
      <c r="B125" s="14"/>
      <c r="C125" s="14">
        <v>4260</v>
      </c>
      <c r="D125" s="13"/>
      <c r="E125" s="10">
        <v>4200</v>
      </c>
      <c r="F125" s="10">
        <v>2338</v>
      </c>
      <c r="G125" s="10">
        <v>3500</v>
      </c>
      <c r="H125" s="10"/>
      <c r="I125" s="260"/>
    </row>
    <row r="126" spans="1:9" ht="19.5" customHeight="1">
      <c r="A126" s="14"/>
      <c r="B126" s="14"/>
      <c r="C126" s="14">
        <v>4280</v>
      </c>
      <c r="D126" s="13"/>
      <c r="E126" s="10">
        <v>200</v>
      </c>
      <c r="F126" s="10">
        <v>0</v>
      </c>
      <c r="G126" s="10">
        <v>200</v>
      </c>
      <c r="H126" s="10"/>
      <c r="I126" s="260"/>
    </row>
    <row r="127" spans="1:9" ht="19.5" customHeight="1">
      <c r="A127" s="14"/>
      <c r="B127" s="14"/>
      <c r="C127" s="14">
        <v>4300</v>
      </c>
      <c r="D127" s="13"/>
      <c r="E127" s="10">
        <v>700</v>
      </c>
      <c r="F127" s="10">
        <v>50</v>
      </c>
      <c r="G127" s="10">
        <v>150</v>
      </c>
      <c r="H127" s="10"/>
      <c r="I127" s="260"/>
    </row>
    <row r="128" spans="1:9" ht="19.5" customHeight="1">
      <c r="A128" s="14"/>
      <c r="B128" s="14"/>
      <c r="C128" s="14">
        <v>4440</v>
      </c>
      <c r="D128" s="13"/>
      <c r="E128" s="10">
        <v>3780</v>
      </c>
      <c r="F128" s="10">
        <v>3780</v>
      </c>
      <c r="G128" s="10">
        <v>3780</v>
      </c>
      <c r="H128" s="10"/>
      <c r="I128" s="260"/>
    </row>
    <row r="129" spans="1:8" ht="19.5" customHeight="1">
      <c r="A129" s="14"/>
      <c r="B129" s="25">
        <v>80195</v>
      </c>
      <c r="C129" s="25"/>
      <c r="D129" s="25" t="s">
        <v>6</v>
      </c>
      <c r="E129" s="24">
        <f>SUM(E130:E132)</f>
        <v>115980</v>
      </c>
      <c r="F129" s="24">
        <f>SUM(F130:F132)</f>
        <v>71527</v>
      </c>
      <c r="G129" s="24">
        <f>SUM(G130:G132)</f>
        <v>78060</v>
      </c>
      <c r="H129" s="24">
        <f>SUM(H130:H132)</f>
        <v>70380</v>
      </c>
    </row>
    <row r="130" spans="1:8" ht="19.5" customHeight="1">
      <c r="A130" s="14"/>
      <c r="B130" s="25"/>
      <c r="C130" s="25">
        <v>4210</v>
      </c>
      <c r="D130" s="261"/>
      <c r="E130" s="24">
        <v>5000</v>
      </c>
      <c r="F130" s="24">
        <v>290</v>
      </c>
      <c r="G130" s="24"/>
      <c r="H130" s="24"/>
    </row>
    <row r="131" spans="1:9" ht="19.5" customHeight="1">
      <c r="A131" s="14"/>
      <c r="B131" s="25"/>
      <c r="C131" s="14">
        <v>4300</v>
      </c>
      <c r="D131" s="42" t="s">
        <v>46</v>
      </c>
      <c r="E131" s="26">
        <v>47920</v>
      </c>
      <c r="F131" s="26">
        <v>8177</v>
      </c>
      <c r="G131" s="26">
        <v>15000</v>
      </c>
      <c r="H131" s="26">
        <v>70380</v>
      </c>
      <c r="I131" s="233"/>
    </row>
    <row r="132" spans="1:8" ht="19.5" customHeight="1">
      <c r="A132" s="14"/>
      <c r="B132" s="14"/>
      <c r="C132" s="12" t="s">
        <v>80</v>
      </c>
      <c r="D132" s="14" t="s">
        <v>81</v>
      </c>
      <c r="E132" s="10">
        <v>63060</v>
      </c>
      <c r="F132" s="10">
        <v>63060</v>
      </c>
      <c r="G132" s="10">
        <v>63060</v>
      </c>
      <c r="H132" s="10">
        <v>0</v>
      </c>
    </row>
    <row r="133" spans="1:8" ht="19.5" customHeight="1">
      <c r="A133" s="14"/>
      <c r="B133" s="14"/>
      <c r="C133" s="14"/>
      <c r="D133" s="14"/>
      <c r="E133" s="10"/>
      <c r="F133" s="10"/>
      <c r="G133" s="10"/>
      <c r="H133" s="10"/>
    </row>
    <row r="134" spans="1:8" ht="19.5" customHeight="1">
      <c r="A134" s="14"/>
      <c r="B134" s="14"/>
      <c r="C134" s="14"/>
      <c r="D134" s="14"/>
      <c r="E134" s="10"/>
      <c r="F134" s="10"/>
      <c r="G134" s="10"/>
      <c r="H134" s="10"/>
    </row>
    <row r="141" spans="1:5" ht="19.5" customHeight="1">
      <c r="A141" s="74" t="s">
        <v>103</v>
      </c>
      <c r="B141" s="79" t="s">
        <v>1</v>
      </c>
      <c r="C141" s="85"/>
      <c r="D141" s="142" t="s">
        <v>110</v>
      </c>
      <c r="E141" s="138" t="s">
        <v>104</v>
      </c>
    </row>
    <row r="142" spans="1:5" ht="19.5" customHeight="1">
      <c r="A142" s="7" t="s">
        <v>39</v>
      </c>
      <c r="B142" s="147"/>
      <c r="C142" s="148" t="s">
        <v>15</v>
      </c>
      <c r="D142" s="63" t="s">
        <v>18</v>
      </c>
      <c r="E142" s="76">
        <f>E143+E150+E154+E157+E159+E162+E166+E147+E164</f>
        <v>8690531</v>
      </c>
    </row>
    <row r="143" spans="1:5" ht="19.5" customHeight="1">
      <c r="A143" s="60"/>
      <c r="B143" s="21" t="s">
        <v>117</v>
      </c>
      <c r="C143" s="122"/>
      <c r="D143" s="125" t="s">
        <v>19</v>
      </c>
      <c r="E143" s="83">
        <f>E144+E146</f>
        <v>4220871</v>
      </c>
    </row>
    <row r="144" spans="1:5" ht="19.5" customHeight="1">
      <c r="A144" s="68"/>
      <c r="B144" s="78"/>
      <c r="C144" s="37"/>
      <c r="D144" s="66" t="s">
        <v>105</v>
      </c>
      <c r="E144" s="70">
        <v>4140871</v>
      </c>
    </row>
    <row r="145" spans="1:5" ht="19.5" customHeight="1">
      <c r="A145" s="68"/>
      <c r="B145" s="78"/>
      <c r="C145" s="37"/>
      <c r="D145" s="66" t="s">
        <v>114</v>
      </c>
      <c r="E145" s="70">
        <v>3149810</v>
      </c>
    </row>
    <row r="146" spans="1:5" ht="19.5" customHeight="1">
      <c r="A146" s="68"/>
      <c r="B146" s="77"/>
      <c r="C146" s="64"/>
      <c r="D146" s="67" t="s">
        <v>106</v>
      </c>
      <c r="E146" s="71">
        <v>80000</v>
      </c>
    </row>
    <row r="147" spans="1:5" ht="19.5" customHeight="1">
      <c r="A147" s="68"/>
      <c r="B147" s="21" t="s">
        <v>199</v>
      </c>
      <c r="C147" s="81"/>
      <c r="D147" s="82" t="s">
        <v>200</v>
      </c>
      <c r="E147" s="83">
        <f>H32</f>
        <v>175370</v>
      </c>
    </row>
    <row r="148" spans="1:5" ht="19.5" customHeight="1">
      <c r="A148" s="68"/>
      <c r="B148" s="78"/>
      <c r="C148" s="37"/>
      <c r="D148" s="27" t="s">
        <v>105</v>
      </c>
      <c r="E148" s="248">
        <f>E147</f>
        <v>175370</v>
      </c>
    </row>
    <row r="149" spans="1:5" ht="19.5" customHeight="1">
      <c r="A149" s="68"/>
      <c r="B149" s="78"/>
      <c r="C149" s="37"/>
      <c r="D149" s="66" t="s">
        <v>114</v>
      </c>
      <c r="E149" s="71">
        <v>151200</v>
      </c>
    </row>
    <row r="150" spans="1:5" ht="19.5" customHeight="1">
      <c r="A150" s="68"/>
      <c r="B150" s="21" t="s">
        <v>118</v>
      </c>
      <c r="C150" s="81"/>
      <c r="D150" s="84" t="s">
        <v>173</v>
      </c>
      <c r="E150" s="83">
        <f>E151+E153</f>
        <v>1023980</v>
      </c>
    </row>
    <row r="151" spans="1:5" ht="19.5" customHeight="1">
      <c r="A151" s="68"/>
      <c r="B151" s="78"/>
      <c r="C151" s="37"/>
      <c r="D151" s="66" t="s">
        <v>105</v>
      </c>
      <c r="E151" s="70">
        <v>992980</v>
      </c>
    </row>
    <row r="152" spans="1:5" ht="19.5" customHeight="1">
      <c r="A152" s="68"/>
      <c r="B152" s="78"/>
      <c r="C152" s="37"/>
      <c r="D152" s="66" t="s">
        <v>114</v>
      </c>
      <c r="E152" s="70">
        <v>659710</v>
      </c>
    </row>
    <row r="153" spans="1:5" ht="19.5" customHeight="1">
      <c r="A153" s="68"/>
      <c r="B153" s="78"/>
      <c r="C153" s="37"/>
      <c r="D153" s="66" t="s">
        <v>106</v>
      </c>
      <c r="E153" s="72">
        <v>31000</v>
      </c>
    </row>
    <row r="154" spans="1:5" ht="19.5" customHeight="1">
      <c r="A154" s="68"/>
      <c r="B154" s="12" t="s">
        <v>119</v>
      </c>
      <c r="C154" s="148"/>
      <c r="D154" s="84" t="s">
        <v>86</v>
      </c>
      <c r="E154" s="83">
        <f>E155</f>
        <v>2157170</v>
      </c>
    </row>
    <row r="155" spans="1:5" ht="19.5" customHeight="1">
      <c r="A155" s="68"/>
      <c r="B155" s="78"/>
      <c r="C155" s="37"/>
      <c r="D155" s="66" t="s">
        <v>105</v>
      </c>
      <c r="E155" s="70">
        <v>2157170</v>
      </c>
    </row>
    <row r="156" spans="1:5" ht="19.5" customHeight="1">
      <c r="A156" s="68"/>
      <c r="B156" s="78"/>
      <c r="C156" s="37"/>
      <c r="D156" s="66" t="s">
        <v>114</v>
      </c>
      <c r="E156" s="70">
        <v>1575850</v>
      </c>
    </row>
    <row r="157" spans="1:5" ht="19.5" customHeight="1">
      <c r="A157" s="68"/>
      <c r="B157" s="21" t="s">
        <v>120</v>
      </c>
      <c r="C157" s="81"/>
      <c r="D157" s="84" t="s">
        <v>87</v>
      </c>
      <c r="E157" s="83">
        <f>SUM(E158:E158)</f>
        <v>336200</v>
      </c>
    </row>
    <row r="158" spans="1:5" ht="19.5" customHeight="1">
      <c r="A158" s="68"/>
      <c r="B158" s="78"/>
      <c r="C158" s="37"/>
      <c r="D158" s="66" t="s">
        <v>105</v>
      </c>
      <c r="E158" s="70">
        <v>336200</v>
      </c>
    </row>
    <row r="159" spans="1:5" ht="19.5" customHeight="1">
      <c r="A159" s="68"/>
      <c r="B159" s="21" t="s">
        <v>121</v>
      </c>
      <c r="C159" s="81"/>
      <c r="D159" s="84" t="s">
        <v>88</v>
      </c>
      <c r="E159" s="83">
        <f>E160</f>
        <v>504080</v>
      </c>
    </row>
    <row r="160" spans="1:5" ht="19.5" customHeight="1">
      <c r="A160" s="68"/>
      <c r="B160" s="78"/>
      <c r="C160" s="37"/>
      <c r="D160" s="66" t="s">
        <v>105</v>
      </c>
      <c r="E160" s="70">
        <v>504080</v>
      </c>
    </row>
    <row r="161" spans="1:5" ht="19.5" customHeight="1">
      <c r="A161" s="68"/>
      <c r="B161" s="78"/>
      <c r="C161" s="37"/>
      <c r="D161" s="66" t="s">
        <v>114</v>
      </c>
      <c r="E161" s="70">
        <v>455830</v>
      </c>
    </row>
    <row r="162" spans="1:5" ht="19.5" customHeight="1">
      <c r="A162" s="172"/>
      <c r="B162" s="80" t="s">
        <v>174</v>
      </c>
      <c r="C162" s="80"/>
      <c r="D162" s="84" t="s">
        <v>163</v>
      </c>
      <c r="E162" s="83">
        <f>E163</f>
        <v>34380</v>
      </c>
    </row>
    <row r="163" spans="1:5" ht="19.5" customHeight="1">
      <c r="A163" s="172"/>
      <c r="B163" s="12"/>
      <c r="C163" s="62"/>
      <c r="D163" s="223" t="s">
        <v>105</v>
      </c>
      <c r="E163" s="280">
        <v>34380</v>
      </c>
    </row>
    <row r="164" spans="1:5" ht="19.5" customHeight="1">
      <c r="A164" s="172"/>
      <c r="B164" s="277" t="s">
        <v>234</v>
      </c>
      <c r="C164" s="278"/>
      <c r="D164" s="267" t="s">
        <v>237</v>
      </c>
      <c r="E164" s="279">
        <f>E165</f>
        <v>168100</v>
      </c>
    </row>
    <row r="165" spans="1:5" ht="19.5" customHeight="1">
      <c r="A165" s="172"/>
      <c r="B165" s="78"/>
      <c r="C165" s="37"/>
      <c r="D165" s="66" t="s">
        <v>105</v>
      </c>
      <c r="E165" s="70">
        <v>168100</v>
      </c>
    </row>
    <row r="166" spans="1:5" ht="19.5" customHeight="1">
      <c r="A166" s="172"/>
      <c r="B166" s="80" t="s">
        <v>175</v>
      </c>
      <c r="C166" s="80"/>
      <c r="D166" s="84" t="s">
        <v>6</v>
      </c>
      <c r="E166" s="83">
        <f>E167</f>
        <v>70380</v>
      </c>
    </row>
    <row r="167" spans="1:5" ht="19.5" customHeight="1">
      <c r="A167" s="175"/>
      <c r="B167" s="77"/>
      <c r="C167" s="64"/>
      <c r="D167" s="67" t="s">
        <v>105</v>
      </c>
      <c r="E167" s="73">
        <v>70380</v>
      </c>
    </row>
  </sheetData>
  <printOptions/>
  <pageMargins left="0.75" right="0.75" top="1" bottom="1" header="0.5" footer="0.5"/>
  <pageSetup fitToHeight="1" fitToWidth="1" horizontalDpi="300" verticalDpi="300" orientation="portrait" paperSize="9" scale="21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workbookViewId="0" topLeftCell="A16">
      <selection activeCell="F6" sqref="F6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5.375" style="0" customWidth="1"/>
    <col min="4" max="4" width="52.00390625" style="0" customWidth="1"/>
    <col min="5" max="5" width="12.75390625" style="0" customWidth="1"/>
    <col min="6" max="6" width="17.00390625" style="0" customWidth="1"/>
    <col min="7" max="7" width="15.625" style="0" customWidth="1"/>
    <col min="8" max="8" width="13.625" style="0" customWidth="1"/>
  </cols>
  <sheetData>
    <row r="1" ht="19.5" customHeight="1"/>
    <row r="2" spans="1:5" ht="24.75" customHeight="1">
      <c r="A2" s="74" t="s">
        <v>0</v>
      </c>
      <c r="B2" s="79" t="s">
        <v>1</v>
      </c>
      <c r="C2" s="85"/>
      <c r="D2" s="142" t="s">
        <v>110</v>
      </c>
      <c r="E2" s="76" t="s">
        <v>104</v>
      </c>
    </row>
    <row r="3" spans="1:5" ht="24.75" customHeight="1">
      <c r="A3" s="75" t="s">
        <v>40</v>
      </c>
      <c r="B3" s="282"/>
      <c r="C3" s="108" t="s">
        <v>15</v>
      </c>
      <c r="D3" s="63" t="s">
        <v>24</v>
      </c>
      <c r="E3" s="76">
        <f>E6+E4</f>
        <v>145000</v>
      </c>
    </row>
    <row r="4" spans="1:5" ht="24.75" customHeight="1">
      <c r="A4" s="308"/>
      <c r="B4" s="281">
        <v>85153</v>
      </c>
      <c r="C4" s="122"/>
      <c r="D4" s="125" t="s">
        <v>228</v>
      </c>
      <c r="E4" s="221">
        <f>E5</f>
        <v>15000</v>
      </c>
    </row>
    <row r="5" spans="1:5" ht="24.75" customHeight="1">
      <c r="A5" s="309"/>
      <c r="B5" s="115"/>
      <c r="C5" s="189"/>
      <c r="D5" s="229" t="s">
        <v>105</v>
      </c>
      <c r="E5" s="93">
        <v>15000</v>
      </c>
    </row>
    <row r="6" spans="1:8" ht="24.75" customHeight="1">
      <c r="A6" s="92"/>
      <c r="B6" s="21" t="s">
        <v>122</v>
      </c>
      <c r="C6" s="122"/>
      <c r="D6" s="125" t="s">
        <v>25</v>
      </c>
      <c r="E6" s="83">
        <f>E7</f>
        <v>130000</v>
      </c>
      <c r="G6" s="5"/>
      <c r="H6" s="5"/>
    </row>
    <row r="7" spans="1:8" ht="24.75" customHeight="1">
      <c r="A7" s="94"/>
      <c r="B7" s="95"/>
      <c r="C7" s="96"/>
      <c r="D7" s="97" t="s">
        <v>105</v>
      </c>
      <c r="E7" s="98">
        <v>130000</v>
      </c>
      <c r="G7" s="5"/>
      <c r="H7" s="5"/>
    </row>
    <row r="8" spans="1:8" ht="24.75" customHeight="1">
      <c r="A8" s="94"/>
      <c r="B8" s="95"/>
      <c r="C8" s="96"/>
      <c r="D8" s="97" t="s">
        <v>114</v>
      </c>
      <c r="E8" s="44">
        <v>44500</v>
      </c>
      <c r="G8" s="5"/>
      <c r="H8" s="5"/>
    </row>
    <row r="9" spans="1:5" ht="24.75" customHeight="1">
      <c r="A9" s="115">
        <v>852</v>
      </c>
      <c r="B9" s="284"/>
      <c r="C9" s="284"/>
      <c r="D9" s="270" t="s">
        <v>168</v>
      </c>
      <c r="E9" s="113">
        <f>E10+E12+E14+E18</f>
        <v>722343</v>
      </c>
    </row>
    <row r="10" spans="1:5" ht="24.75" customHeight="1">
      <c r="A10" s="103"/>
      <c r="B10" s="80" t="s">
        <v>169</v>
      </c>
      <c r="C10" s="81"/>
      <c r="D10" s="82" t="s">
        <v>20</v>
      </c>
      <c r="E10" s="83">
        <f>SUM(E11:E11)</f>
        <v>140766</v>
      </c>
    </row>
    <row r="11" spans="1:5" ht="24.75" customHeight="1">
      <c r="A11" s="94"/>
      <c r="B11" s="96"/>
      <c r="C11" s="96"/>
      <c r="D11" s="97" t="s">
        <v>105</v>
      </c>
      <c r="E11" s="98">
        <v>140766</v>
      </c>
    </row>
    <row r="12" spans="1:5" ht="24.75" customHeight="1">
      <c r="A12" s="103"/>
      <c r="B12" s="206" t="s">
        <v>176</v>
      </c>
      <c r="C12" s="105"/>
      <c r="D12" s="82" t="s">
        <v>22</v>
      </c>
      <c r="E12" s="83">
        <f>SUM(E13:E13)</f>
        <v>70000</v>
      </c>
    </row>
    <row r="13" spans="1:5" ht="24.75" customHeight="1">
      <c r="A13" s="94"/>
      <c r="B13" s="96"/>
      <c r="C13" s="96"/>
      <c r="D13" s="97" t="s">
        <v>105</v>
      </c>
      <c r="E13" s="98">
        <v>70000</v>
      </c>
    </row>
    <row r="14" spans="1:5" ht="24.75" customHeight="1">
      <c r="A14" s="103"/>
      <c r="B14" s="80" t="s">
        <v>177</v>
      </c>
      <c r="C14" s="81"/>
      <c r="D14" s="82" t="s">
        <v>21</v>
      </c>
      <c r="E14" s="83">
        <f>E15+E17</f>
        <v>434000</v>
      </c>
    </row>
    <row r="15" spans="1:5" ht="24.75" customHeight="1">
      <c r="A15" s="94"/>
      <c r="B15" s="95"/>
      <c r="C15" s="96"/>
      <c r="D15" s="97" t="s">
        <v>105</v>
      </c>
      <c r="E15" s="98">
        <v>430000</v>
      </c>
    </row>
    <row r="16" spans="1:5" ht="24.75" customHeight="1">
      <c r="A16" s="94"/>
      <c r="B16" s="95"/>
      <c r="C16" s="96"/>
      <c r="D16" s="97" t="s">
        <v>114</v>
      </c>
      <c r="E16" s="98">
        <v>378800</v>
      </c>
    </row>
    <row r="17" spans="1:5" ht="24.75" customHeight="1">
      <c r="A17" s="94"/>
      <c r="B17" s="95"/>
      <c r="C17" s="100"/>
      <c r="D17" s="101" t="s">
        <v>106</v>
      </c>
      <c r="E17" s="102">
        <v>4000</v>
      </c>
    </row>
    <row r="18" spans="1:5" ht="24.75" customHeight="1">
      <c r="A18" s="94"/>
      <c r="B18" s="216">
        <v>85295</v>
      </c>
      <c r="C18" s="122"/>
      <c r="D18" s="82" t="s">
        <v>6</v>
      </c>
      <c r="E18" s="123">
        <f>E19</f>
        <v>77577</v>
      </c>
    </row>
    <row r="19" spans="1:5" ht="24.75" customHeight="1">
      <c r="A19" s="94"/>
      <c r="B19" s="95"/>
      <c r="C19" s="96"/>
      <c r="D19" s="97" t="s">
        <v>105</v>
      </c>
      <c r="E19" s="98">
        <v>77577</v>
      </c>
    </row>
    <row r="20" spans="1:5" ht="24.75" customHeight="1">
      <c r="A20" s="75" t="s">
        <v>123</v>
      </c>
      <c r="B20" s="283"/>
      <c r="C20" s="284" t="s">
        <v>15</v>
      </c>
      <c r="D20" s="164" t="s">
        <v>90</v>
      </c>
      <c r="E20" s="76">
        <f>E21+E26+E28+E24</f>
        <v>245710</v>
      </c>
    </row>
    <row r="21" spans="1:5" ht="24.75" customHeight="1">
      <c r="A21" s="92"/>
      <c r="B21" s="80" t="s">
        <v>124</v>
      </c>
      <c r="C21" s="81"/>
      <c r="D21" s="82" t="s">
        <v>91</v>
      </c>
      <c r="E21" s="83">
        <f>E22</f>
        <v>210890</v>
      </c>
    </row>
    <row r="22" spans="1:5" ht="24.75" customHeight="1">
      <c r="A22" s="94"/>
      <c r="B22" s="96"/>
      <c r="C22" s="96"/>
      <c r="D22" s="97" t="s">
        <v>105</v>
      </c>
      <c r="E22" s="98">
        <v>210890</v>
      </c>
    </row>
    <row r="23" spans="1:5" ht="24.75" customHeight="1">
      <c r="A23" s="94"/>
      <c r="B23" s="96"/>
      <c r="C23" s="96"/>
      <c r="D23" s="97" t="s">
        <v>114</v>
      </c>
      <c r="E23" s="44">
        <v>183610</v>
      </c>
    </row>
    <row r="24" spans="1:5" ht="24.75" customHeight="1">
      <c r="A24" s="94"/>
      <c r="B24" s="80" t="s">
        <v>201</v>
      </c>
      <c r="C24" s="81"/>
      <c r="D24" s="82" t="s">
        <v>204</v>
      </c>
      <c r="E24" s="123">
        <f>E25</f>
        <v>30000</v>
      </c>
    </row>
    <row r="25" spans="1:5" ht="24.75" customHeight="1">
      <c r="A25" s="94"/>
      <c r="B25" s="310"/>
      <c r="C25" s="311"/>
      <c r="D25" s="97" t="s">
        <v>105</v>
      </c>
      <c r="E25" s="102">
        <v>30000</v>
      </c>
    </row>
    <row r="26" spans="1:5" ht="19.5" customHeight="1">
      <c r="A26" s="172"/>
      <c r="B26" s="80" t="s">
        <v>178</v>
      </c>
      <c r="C26" s="81"/>
      <c r="D26" s="84" t="s">
        <v>170</v>
      </c>
      <c r="E26" s="83">
        <f>E27</f>
        <v>1330</v>
      </c>
    </row>
    <row r="27" spans="1:5" ht="19.5" customHeight="1">
      <c r="A27" s="172"/>
      <c r="B27" s="95"/>
      <c r="C27" s="96"/>
      <c r="D27" s="97" t="s">
        <v>105</v>
      </c>
      <c r="E27" s="98">
        <v>1330</v>
      </c>
    </row>
    <row r="28" spans="1:5" ht="19.5" customHeight="1">
      <c r="A28" s="172"/>
      <c r="B28" s="80" t="s">
        <v>179</v>
      </c>
      <c r="C28" s="81"/>
      <c r="D28" s="84" t="s">
        <v>6</v>
      </c>
      <c r="E28" s="83">
        <f>E29</f>
        <v>3490</v>
      </c>
    </row>
    <row r="29" spans="1:5" ht="19.5" customHeight="1">
      <c r="A29" s="175"/>
      <c r="B29" s="285"/>
      <c r="C29" s="100"/>
      <c r="D29" s="101" t="s">
        <v>105</v>
      </c>
      <c r="E29" s="102">
        <v>3490</v>
      </c>
    </row>
  </sheetData>
  <mergeCells count="2">
    <mergeCell ref="A4:A5"/>
    <mergeCell ref="B25:C25"/>
  </mergeCells>
  <printOptions/>
  <pageMargins left="0.75" right="0.75" top="1" bottom="1" header="0.5" footer="0.5"/>
  <pageSetup fitToHeight="1" fitToWidth="1" horizontalDpi="300" verticalDpi="300" orientation="portrait" paperSize="9" scale="15" r:id="rId1"/>
  <headerFooter alignWithMargins="0">
    <oddFooter>&amp;R4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workbookViewId="0" topLeftCell="A68">
      <selection activeCell="B87" sqref="B87"/>
    </sheetView>
  </sheetViews>
  <sheetFormatPr defaultColWidth="9.00390625" defaultRowHeight="12.75"/>
  <cols>
    <col min="1" max="1" width="7.00390625" style="0" customWidth="1"/>
    <col min="2" max="2" width="10.00390625" style="0" customWidth="1"/>
    <col min="3" max="3" width="7.00390625" style="0" customWidth="1"/>
    <col min="4" max="4" width="46.875" style="0" customWidth="1"/>
    <col min="5" max="6" width="16.75390625" style="0" customWidth="1"/>
    <col min="7" max="7" width="15.75390625" style="0" customWidth="1"/>
    <col min="8" max="8" width="12.75390625" style="0" customWidth="1"/>
  </cols>
  <sheetData>
    <row r="2" spans="1:8" ht="13.5" thickBot="1">
      <c r="A2" s="29"/>
      <c r="B2" s="29"/>
      <c r="C2" s="29"/>
      <c r="D2" s="29"/>
      <c r="E2" s="29"/>
      <c r="F2" s="29"/>
      <c r="G2" s="29"/>
      <c r="H2" s="29"/>
    </row>
    <row r="3" spans="1:8" ht="24.75" customHeight="1">
      <c r="A3" s="50" t="s">
        <v>0</v>
      </c>
      <c r="B3" s="50" t="s">
        <v>1</v>
      </c>
      <c r="C3" s="51" t="s">
        <v>2</v>
      </c>
      <c r="D3" s="52" t="s">
        <v>3</v>
      </c>
      <c r="E3" s="53" t="e">
        <f>'600700'!#REF!</f>
        <v>#REF!</v>
      </c>
      <c r="F3" s="53" t="e">
        <f>'600700'!#REF!</f>
        <v>#REF!</v>
      </c>
      <c r="G3" s="53" t="e">
        <f>'600700'!#REF!</f>
        <v>#REF!</v>
      </c>
      <c r="H3" s="53" t="e">
        <f>'600700'!#REF!</f>
        <v>#REF!</v>
      </c>
    </row>
    <row r="4" spans="1:8" ht="24.75" customHeight="1">
      <c r="A4" s="8">
        <v>921</v>
      </c>
      <c r="B4" s="8"/>
      <c r="C4" s="7"/>
      <c r="D4" s="9" t="s">
        <v>35</v>
      </c>
      <c r="E4" s="19">
        <f>E5+E10+E27+E25</f>
        <v>442062</v>
      </c>
      <c r="F4" s="19">
        <f>F5+F10+F27+F25</f>
        <v>308771</v>
      </c>
      <c r="G4" s="19">
        <f>G5+G10+G27+G25</f>
        <v>362062</v>
      </c>
      <c r="H4" s="19">
        <f>H5+H10+H27+H25</f>
        <v>440000</v>
      </c>
    </row>
    <row r="5" spans="1:8" ht="19.5" customHeight="1">
      <c r="A5" s="14"/>
      <c r="B5" s="23">
        <v>92109</v>
      </c>
      <c r="C5" s="25"/>
      <c r="D5" s="25" t="s">
        <v>95</v>
      </c>
      <c r="E5" s="24">
        <f>SUM(E6:E7)</f>
        <v>7662</v>
      </c>
      <c r="F5" s="24">
        <f>SUM(F6:F7)</f>
        <v>2500</v>
      </c>
      <c r="G5" s="24">
        <f>SUM(G6:G7)</f>
        <v>7662</v>
      </c>
      <c r="H5" s="24">
        <f>SUM(H6:H7)</f>
        <v>0</v>
      </c>
    </row>
    <row r="6" spans="1:8" ht="19.5" customHeight="1">
      <c r="A6" s="14"/>
      <c r="B6" s="23"/>
      <c r="C6" s="25">
        <v>2480</v>
      </c>
      <c r="D6" s="25"/>
      <c r="E6" s="24">
        <v>7662</v>
      </c>
      <c r="F6" s="24">
        <v>2500</v>
      </c>
      <c r="G6" s="24">
        <v>7662</v>
      </c>
      <c r="H6" s="24"/>
    </row>
    <row r="7" spans="1:8" ht="19.5" customHeight="1">
      <c r="A7" s="14"/>
      <c r="B7" s="14"/>
      <c r="C7" s="43" t="s">
        <v>45</v>
      </c>
      <c r="D7" s="48"/>
      <c r="E7" s="10">
        <v>0</v>
      </c>
      <c r="F7" s="10">
        <v>0</v>
      </c>
      <c r="G7" s="10">
        <v>0</v>
      </c>
      <c r="H7" s="10"/>
    </row>
    <row r="8" spans="1:8" ht="19.5" customHeight="1">
      <c r="A8" s="14"/>
      <c r="B8" s="14"/>
      <c r="C8" s="43" t="s">
        <v>184</v>
      </c>
      <c r="D8" s="48"/>
      <c r="E8" s="10"/>
      <c r="F8" s="10"/>
      <c r="G8" s="10"/>
      <c r="H8" s="10"/>
    </row>
    <row r="9" spans="1:8" ht="19.5" customHeight="1">
      <c r="A9" s="14"/>
      <c r="B9" s="14"/>
      <c r="C9" s="43" t="s">
        <v>185</v>
      </c>
      <c r="D9" s="48"/>
      <c r="E9" s="10"/>
      <c r="F9" s="10"/>
      <c r="G9" s="10"/>
      <c r="H9" s="10"/>
    </row>
    <row r="10" spans="1:8" ht="19.5" customHeight="1">
      <c r="A10" s="14"/>
      <c r="B10" s="23">
        <v>92116</v>
      </c>
      <c r="C10" s="21"/>
      <c r="D10" s="22" t="s">
        <v>23</v>
      </c>
      <c r="E10" s="24">
        <f>SUM(E11:E24)</f>
        <v>260000</v>
      </c>
      <c r="F10" s="24">
        <f>SUM(F11:F24)</f>
        <v>260000</v>
      </c>
      <c r="G10" s="24">
        <f>SUM(G11:G24)</f>
        <v>300000</v>
      </c>
      <c r="H10" s="24">
        <f>SUM(H11:H24)</f>
        <v>320000</v>
      </c>
    </row>
    <row r="11" spans="1:8" ht="19.5" customHeight="1">
      <c r="A11" s="14"/>
      <c r="B11" s="14"/>
      <c r="C11" s="12" t="s">
        <v>189</v>
      </c>
      <c r="D11" s="13"/>
      <c r="E11" s="10">
        <v>260000</v>
      </c>
      <c r="F11" s="10">
        <v>260000</v>
      </c>
      <c r="G11" s="10">
        <v>300000</v>
      </c>
      <c r="H11" s="10">
        <v>320000</v>
      </c>
    </row>
    <row r="12" spans="1:8" ht="19.5" customHeight="1">
      <c r="A12" s="14"/>
      <c r="B12" s="14"/>
      <c r="C12" s="43" t="s">
        <v>56</v>
      </c>
      <c r="D12" s="13" t="s">
        <v>57</v>
      </c>
      <c r="E12" s="10"/>
      <c r="F12" s="10"/>
      <c r="G12" s="10"/>
      <c r="H12" s="10"/>
    </row>
    <row r="13" spans="1:8" ht="19.5" customHeight="1">
      <c r="A13" s="14"/>
      <c r="B13" s="14"/>
      <c r="C13" s="12" t="s">
        <v>62</v>
      </c>
      <c r="D13" s="13" t="s">
        <v>73</v>
      </c>
      <c r="E13" s="10"/>
      <c r="F13" s="10"/>
      <c r="G13" s="10"/>
      <c r="H13" s="10"/>
    </row>
    <row r="14" spans="1:8" ht="19.5" customHeight="1">
      <c r="A14" s="14"/>
      <c r="B14" s="14"/>
      <c r="C14" s="12" t="s">
        <v>74</v>
      </c>
      <c r="D14" s="13" t="s">
        <v>75</v>
      </c>
      <c r="E14" s="10"/>
      <c r="F14" s="10"/>
      <c r="G14" s="10"/>
      <c r="H14" s="10"/>
    </row>
    <row r="15" spans="1:8" ht="19.5" customHeight="1">
      <c r="A15" s="14"/>
      <c r="B15" s="14"/>
      <c r="C15" s="43" t="s">
        <v>63</v>
      </c>
      <c r="D15" s="13" t="s">
        <v>64</v>
      </c>
      <c r="E15" s="10"/>
      <c r="F15" s="10"/>
      <c r="G15" s="10"/>
      <c r="H15" s="10"/>
    </row>
    <row r="16" spans="1:8" ht="19.5" customHeight="1">
      <c r="A16" s="14"/>
      <c r="B16" s="14"/>
      <c r="C16" s="12" t="s">
        <v>65</v>
      </c>
      <c r="D16" s="13" t="s">
        <v>66</v>
      </c>
      <c r="E16" s="10"/>
      <c r="F16" s="10"/>
      <c r="G16" s="10"/>
      <c r="H16" s="10"/>
    </row>
    <row r="17" spans="1:8" ht="19.5" customHeight="1">
      <c r="A17" s="14"/>
      <c r="B17" s="14"/>
      <c r="C17" s="43" t="s">
        <v>49</v>
      </c>
      <c r="D17" s="13" t="s">
        <v>50</v>
      </c>
      <c r="E17" s="10"/>
      <c r="F17" s="10"/>
      <c r="G17" s="10"/>
      <c r="H17" s="10"/>
    </row>
    <row r="18" spans="1:8" ht="19.5" customHeight="1">
      <c r="A18" s="14"/>
      <c r="B18" s="14"/>
      <c r="C18" s="11">
        <v>4240</v>
      </c>
      <c r="D18" s="14" t="s">
        <v>85</v>
      </c>
      <c r="E18" s="10"/>
      <c r="F18" s="10"/>
      <c r="G18" s="10"/>
      <c r="H18" s="10"/>
    </row>
    <row r="19" spans="1:8" ht="19.5" customHeight="1">
      <c r="A19" s="14"/>
      <c r="B19" s="14"/>
      <c r="C19" s="12" t="s">
        <v>77</v>
      </c>
      <c r="D19" s="13" t="s">
        <v>76</v>
      </c>
      <c r="E19" s="10"/>
      <c r="F19" s="10"/>
      <c r="G19" s="10"/>
      <c r="H19" s="10"/>
    </row>
    <row r="20" spans="1:8" ht="19.5" customHeight="1">
      <c r="A20" s="14"/>
      <c r="B20" s="14"/>
      <c r="C20" s="43" t="s">
        <v>53</v>
      </c>
      <c r="D20" s="13" t="s">
        <v>54</v>
      </c>
      <c r="E20" s="10"/>
      <c r="F20" s="10"/>
      <c r="G20" s="10"/>
      <c r="H20" s="10"/>
    </row>
    <row r="21" spans="1:8" ht="19.5" customHeight="1">
      <c r="A21" s="14"/>
      <c r="B21" s="14"/>
      <c r="C21" s="43" t="s">
        <v>78</v>
      </c>
      <c r="D21" s="14" t="s">
        <v>79</v>
      </c>
      <c r="E21" s="10"/>
      <c r="F21" s="10"/>
      <c r="G21" s="10"/>
      <c r="H21" s="10"/>
    </row>
    <row r="22" spans="1:8" ht="19.5" customHeight="1">
      <c r="A22" s="14"/>
      <c r="B22" s="14"/>
      <c r="C22" s="43" t="s">
        <v>45</v>
      </c>
      <c r="D22" s="42" t="s">
        <v>46</v>
      </c>
      <c r="E22" s="10"/>
      <c r="F22" s="10">
        <v>0</v>
      </c>
      <c r="G22" s="10"/>
      <c r="H22" s="10"/>
    </row>
    <row r="23" spans="1:8" ht="19.5" customHeight="1">
      <c r="A23" s="14"/>
      <c r="B23" s="14"/>
      <c r="C23" s="12" t="s">
        <v>68</v>
      </c>
      <c r="D23" s="13" t="s">
        <v>69</v>
      </c>
      <c r="E23" s="10"/>
      <c r="F23" s="10"/>
      <c r="G23" s="10"/>
      <c r="H23" s="10"/>
    </row>
    <row r="24" spans="1:8" ht="19.5" customHeight="1">
      <c r="A24" s="14"/>
      <c r="B24" s="14"/>
      <c r="C24" s="12" t="s">
        <v>80</v>
      </c>
      <c r="D24" s="14" t="s">
        <v>81</v>
      </c>
      <c r="E24" s="10"/>
      <c r="F24" s="10"/>
      <c r="G24" s="10"/>
      <c r="H24" s="10"/>
    </row>
    <row r="25" spans="1:8" ht="19.5" customHeight="1">
      <c r="A25" s="14"/>
      <c r="B25" s="14">
        <v>92120</v>
      </c>
      <c r="C25" s="12"/>
      <c r="D25" s="14" t="s">
        <v>219</v>
      </c>
      <c r="E25" s="10">
        <f>E26</f>
        <v>120000</v>
      </c>
      <c r="F25" s="10">
        <f>F26</f>
        <v>0</v>
      </c>
      <c r="G25" s="10">
        <f>G26</f>
        <v>0</v>
      </c>
      <c r="H25" s="10">
        <f>H26</f>
        <v>70000</v>
      </c>
    </row>
    <row r="26" spans="1:8" ht="19.5" customHeight="1">
      <c r="A26" s="14"/>
      <c r="B26" s="14"/>
      <c r="C26" s="12" t="s">
        <v>230</v>
      </c>
      <c r="D26" s="14"/>
      <c r="E26" s="10">
        <v>120000</v>
      </c>
      <c r="F26" s="10">
        <v>0</v>
      </c>
      <c r="G26" s="10">
        <v>0</v>
      </c>
      <c r="H26" s="10">
        <v>70000</v>
      </c>
    </row>
    <row r="27" spans="1:8" ht="19.5" customHeight="1">
      <c r="A27" s="14"/>
      <c r="B27" s="14">
        <v>92195</v>
      </c>
      <c r="C27" s="14"/>
      <c r="D27" s="22" t="s">
        <v>6</v>
      </c>
      <c r="E27" s="24">
        <f>SUM(E28:E35)</f>
        <v>54400</v>
      </c>
      <c r="F27" s="24">
        <f>SUM(F28:F35)</f>
        <v>46271</v>
      </c>
      <c r="G27" s="24">
        <f>SUM(G28:G35)</f>
        <v>54400</v>
      </c>
      <c r="H27" s="24">
        <f>SUM(H28:H35)</f>
        <v>50000</v>
      </c>
    </row>
    <row r="28" spans="1:8" ht="19.5" customHeight="1">
      <c r="A28" s="14"/>
      <c r="B28" s="14"/>
      <c r="C28" s="12" t="s">
        <v>190</v>
      </c>
      <c r="D28" s="13"/>
      <c r="E28" s="10"/>
      <c r="F28" s="10"/>
      <c r="G28" s="10"/>
      <c r="H28" s="10"/>
    </row>
    <row r="29" spans="1:8" ht="19.5" customHeight="1">
      <c r="A29" s="14"/>
      <c r="B29" s="14"/>
      <c r="C29" s="12" t="s">
        <v>62</v>
      </c>
      <c r="D29" s="13" t="s">
        <v>73</v>
      </c>
      <c r="E29" s="10">
        <v>0</v>
      </c>
      <c r="F29" s="10">
        <v>0</v>
      </c>
      <c r="G29" s="10"/>
      <c r="H29" s="10"/>
    </row>
    <row r="30" spans="1:8" ht="19.5" customHeight="1">
      <c r="A30" s="14"/>
      <c r="B30" s="14"/>
      <c r="C30" s="12" t="s">
        <v>74</v>
      </c>
      <c r="D30" s="13" t="s">
        <v>75</v>
      </c>
      <c r="E30" s="10">
        <v>0</v>
      </c>
      <c r="F30" s="10">
        <v>0</v>
      </c>
      <c r="G30" s="10"/>
      <c r="H30" s="10"/>
    </row>
    <row r="31" spans="1:8" ht="19.5" customHeight="1">
      <c r="A31" s="14"/>
      <c r="B31" s="14"/>
      <c r="C31" s="43" t="s">
        <v>63</v>
      </c>
      <c r="D31" s="13" t="s">
        <v>64</v>
      </c>
      <c r="E31" s="10">
        <v>1100</v>
      </c>
      <c r="F31" s="10">
        <v>860</v>
      </c>
      <c r="G31" s="10">
        <v>1100</v>
      </c>
      <c r="H31" s="10">
        <v>0</v>
      </c>
    </row>
    <row r="32" spans="1:8" ht="19.5" customHeight="1">
      <c r="A32" s="14"/>
      <c r="B32" s="14"/>
      <c r="C32" s="12" t="s">
        <v>186</v>
      </c>
      <c r="D32" s="13"/>
      <c r="E32" s="10">
        <v>26800</v>
      </c>
      <c r="F32" s="10">
        <v>20490</v>
      </c>
      <c r="G32" s="10">
        <v>26800</v>
      </c>
      <c r="H32" s="10">
        <v>30000</v>
      </c>
    </row>
    <row r="33" spans="1:8" ht="19.5" customHeight="1">
      <c r="A33" s="14"/>
      <c r="B33" s="14"/>
      <c r="C33" s="43" t="s">
        <v>49</v>
      </c>
      <c r="D33" s="13" t="s">
        <v>50</v>
      </c>
      <c r="E33" s="10">
        <v>7000</v>
      </c>
      <c r="F33" s="10">
        <v>6276</v>
      </c>
      <c r="G33" s="10">
        <v>7000</v>
      </c>
      <c r="H33" s="10">
        <v>0</v>
      </c>
    </row>
    <row r="34" spans="1:8" ht="19.5" customHeight="1">
      <c r="A34" s="14"/>
      <c r="B34" s="14"/>
      <c r="C34" s="43" t="s">
        <v>53</v>
      </c>
      <c r="D34" s="214"/>
      <c r="E34" s="10"/>
      <c r="F34" s="10">
        <v>0</v>
      </c>
      <c r="G34" s="10"/>
      <c r="H34" s="10"/>
    </row>
    <row r="35" spans="1:8" ht="19.5" customHeight="1">
      <c r="A35" s="14"/>
      <c r="B35" s="14"/>
      <c r="C35" s="43" t="s">
        <v>45</v>
      </c>
      <c r="D35" s="42" t="s">
        <v>46</v>
      </c>
      <c r="E35" s="10">
        <v>19500</v>
      </c>
      <c r="F35" s="10">
        <v>18645</v>
      </c>
      <c r="G35" s="10">
        <v>19500</v>
      </c>
      <c r="H35" s="10">
        <v>20000</v>
      </c>
    </row>
    <row r="36" spans="1:8" ht="19.5" customHeight="1">
      <c r="A36" s="54">
        <v>926</v>
      </c>
      <c r="B36" s="54"/>
      <c r="C36" s="54"/>
      <c r="D36" s="54" t="s">
        <v>96</v>
      </c>
      <c r="E36" s="19">
        <f>SUM(E37+E40)</f>
        <v>640386</v>
      </c>
      <c r="F36" s="19">
        <f>SUM(F37+F40)</f>
        <v>190685</v>
      </c>
      <c r="G36" s="19">
        <f>SUM(G37+G40)</f>
        <v>200685</v>
      </c>
      <c r="H36" s="19">
        <f>SUM(H37+H40)</f>
        <v>3568669</v>
      </c>
    </row>
    <row r="37" spans="1:8" ht="19.5" customHeight="1">
      <c r="A37" s="54"/>
      <c r="B37" s="209">
        <v>92601</v>
      </c>
      <c r="C37" s="209"/>
      <c r="D37" s="209"/>
      <c r="E37" s="211">
        <f>SUM(E38:E39)</f>
        <v>550386</v>
      </c>
      <c r="F37" s="211">
        <f>SUM(F38:F39)</f>
        <v>110685</v>
      </c>
      <c r="G37" s="211">
        <f>SUM(G38:G39)</f>
        <v>110685</v>
      </c>
      <c r="H37" s="211">
        <f>SUM(H38:H39)</f>
        <v>3478669</v>
      </c>
    </row>
    <row r="38" spans="1:8" ht="19.5" customHeight="1">
      <c r="A38" s="54"/>
      <c r="B38" s="54"/>
      <c r="C38" s="213">
        <v>6058</v>
      </c>
      <c r="D38" s="213"/>
      <c r="E38" s="212">
        <v>182523</v>
      </c>
      <c r="F38" s="212">
        <v>0</v>
      </c>
      <c r="G38" s="212">
        <v>0</v>
      </c>
      <c r="H38" s="212">
        <v>3017668</v>
      </c>
    </row>
    <row r="39" spans="1:8" ht="19.5" customHeight="1">
      <c r="A39" s="54"/>
      <c r="B39" s="54"/>
      <c r="C39" s="213">
        <v>6059</v>
      </c>
      <c r="D39" s="213"/>
      <c r="E39" s="212">
        <v>367863</v>
      </c>
      <c r="F39" s="212">
        <v>110685</v>
      </c>
      <c r="G39" s="212">
        <v>110685</v>
      </c>
      <c r="H39" s="212">
        <v>461001</v>
      </c>
    </row>
    <row r="40" spans="1:8" ht="19.5" customHeight="1">
      <c r="A40" s="14"/>
      <c r="B40" s="25">
        <v>92605</v>
      </c>
      <c r="C40" s="25"/>
      <c r="D40" s="25" t="s">
        <v>97</v>
      </c>
      <c r="E40" s="24">
        <f>SUM(E41:E48)</f>
        <v>90000</v>
      </c>
      <c r="F40" s="24">
        <f>SUM(F41:F48)</f>
        <v>80000</v>
      </c>
      <c r="G40" s="24">
        <f>SUM(G41:G48)</f>
        <v>90000</v>
      </c>
      <c r="H40" s="24">
        <f>SUM(H41:H48)</f>
        <v>90000</v>
      </c>
    </row>
    <row r="41" spans="1:9" ht="27.75" customHeight="1">
      <c r="A41" s="14"/>
      <c r="B41" s="25"/>
      <c r="C41" s="47">
        <v>2820</v>
      </c>
      <c r="D41" s="48"/>
      <c r="E41" s="26">
        <v>90000</v>
      </c>
      <c r="F41" s="26">
        <v>80000</v>
      </c>
      <c r="G41" s="26">
        <v>90000</v>
      </c>
      <c r="H41" s="26">
        <v>90000</v>
      </c>
      <c r="I41" s="201"/>
    </row>
    <row r="42" spans="1:8" ht="19.5" customHeight="1">
      <c r="A42" s="14"/>
      <c r="B42" s="14"/>
      <c r="C42" s="43" t="s">
        <v>56</v>
      </c>
      <c r="D42" s="13" t="s">
        <v>57</v>
      </c>
      <c r="E42" s="10"/>
      <c r="F42" s="10"/>
      <c r="G42" s="10"/>
      <c r="H42" s="10"/>
    </row>
    <row r="43" spans="1:8" ht="19.5" customHeight="1">
      <c r="A43" s="14"/>
      <c r="B43" s="14"/>
      <c r="C43" s="43" t="s">
        <v>63</v>
      </c>
      <c r="D43" s="13" t="s">
        <v>64</v>
      </c>
      <c r="E43" s="10"/>
      <c r="F43" s="10"/>
      <c r="G43" s="10"/>
      <c r="H43" s="10"/>
    </row>
    <row r="44" spans="1:8" ht="19.5" customHeight="1">
      <c r="A44" s="14"/>
      <c r="B44" s="14"/>
      <c r="C44" s="12" t="s">
        <v>65</v>
      </c>
      <c r="D44" s="13" t="s">
        <v>66</v>
      </c>
      <c r="E44" s="10"/>
      <c r="F44" s="10"/>
      <c r="G44" s="10"/>
      <c r="H44" s="10"/>
    </row>
    <row r="45" spans="1:8" ht="19.5" customHeight="1">
      <c r="A45" s="14"/>
      <c r="B45" s="14"/>
      <c r="C45" s="43" t="s">
        <v>49</v>
      </c>
      <c r="D45" s="13" t="s">
        <v>50</v>
      </c>
      <c r="E45" s="10"/>
      <c r="F45" s="10"/>
      <c r="G45" s="10"/>
      <c r="H45" s="10"/>
    </row>
    <row r="46" spans="1:8" ht="19.5" customHeight="1">
      <c r="A46" s="14"/>
      <c r="B46" s="14"/>
      <c r="C46" s="12" t="s">
        <v>77</v>
      </c>
      <c r="D46" s="13" t="s">
        <v>76</v>
      </c>
      <c r="E46" s="10"/>
      <c r="F46" s="10"/>
      <c r="G46" s="10"/>
      <c r="H46" s="10"/>
    </row>
    <row r="47" spans="1:8" ht="19.5" customHeight="1">
      <c r="A47" s="14"/>
      <c r="B47" s="14"/>
      <c r="C47" s="43" t="s">
        <v>45</v>
      </c>
      <c r="D47" s="42" t="s">
        <v>46</v>
      </c>
      <c r="E47" s="10"/>
      <c r="F47" s="10"/>
      <c r="G47" s="10"/>
      <c r="H47" s="10"/>
    </row>
    <row r="48" spans="1:8" ht="19.5" customHeight="1">
      <c r="A48" s="14"/>
      <c r="B48" s="14"/>
      <c r="C48" s="11">
        <v>4430</v>
      </c>
      <c r="D48" s="14" t="s">
        <v>59</v>
      </c>
      <c r="E48" s="10"/>
      <c r="F48" s="10"/>
      <c r="G48" s="10"/>
      <c r="H48" s="10"/>
    </row>
    <row r="49" spans="1:8" ht="19.5" customHeight="1">
      <c r="A49" s="14"/>
      <c r="B49" s="14"/>
      <c r="C49" s="11">
        <v>4570</v>
      </c>
      <c r="D49" s="14" t="s">
        <v>98</v>
      </c>
      <c r="E49" s="10"/>
      <c r="F49" s="10"/>
      <c r="G49" s="10"/>
      <c r="H49" s="10"/>
    </row>
    <row r="51" spans="1:5" ht="19.5" customHeight="1">
      <c r="A51" s="109" t="s">
        <v>0</v>
      </c>
      <c r="B51" s="150" t="s">
        <v>1</v>
      </c>
      <c r="C51" s="222"/>
      <c r="D51" s="286" t="s">
        <v>110</v>
      </c>
      <c r="E51" s="114" t="s">
        <v>104</v>
      </c>
    </row>
    <row r="52" spans="1:5" ht="19.5" customHeight="1">
      <c r="A52" s="149" t="s">
        <v>41</v>
      </c>
      <c r="B52" s="287"/>
      <c r="C52" s="91" t="s">
        <v>15</v>
      </c>
      <c r="D52" s="63" t="s">
        <v>206</v>
      </c>
      <c r="E52" s="114">
        <f>E53+E57+E59+E61+E63</f>
        <v>2070964</v>
      </c>
    </row>
    <row r="53" spans="1:5" ht="19.5" customHeight="1">
      <c r="A53" s="86"/>
      <c r="B53" s="21" t="s">
        <v>125</v>
      </c>
      <c r="C53" s="133"/>
      <c r="D53" s="84" t="s">
        <v>92</v>
      </c>
      <c r="E53" s="83">
        <f>E54+E56</f>
        <v>1470964</v>
      </c>
    </row>
    <row r="54" spans="1:5" ht="19.5" customHeight="1">
      <c r="A54" s="87"/>
      <c r="B54" s="107"/>
      <c r="C54" s="89"/>
      <c r="D54" s="97" t="s">
        <v>105</v>
      </c>
      <c r="E54" s="98">
        <v>30000</v>
      </c>
    </row>
    <row r="55" spans="1:5" ht="19.5" customHeight="1">
      <c r="A55" s="87"/>
      <c r="B55" s="107"/>
      <c r="C55" s="89"/>
      <c r="D55" s="116" t="s">
        <v>132</v>
      </c>
      <c r="E55" s="254">
        <v>30000</v>
      </c>
    </row>
    <row r="56" spans="1:5" ht="19.5" customHeight="1">
      <c r="A56" s="87"/>
      <c r="B56" s="107"/>
      <c r="C56" s="89"/>
      <c r="D56" s="97" t="s">
        <v>106</v>
      </c>
      <c r="E56" s="98">
        <v>1440964</v>
      </c>
    </row>
    <row r="57" spans="1:5" ht="19.5" customHeight="1">
      <c r="A57" s="87"/>
      <c r="B57" s="21" t="s">
        <v>126</v>
      </c>
      <c r="C57" s="133"/>
      <c r="D57" s="84" t="s">
        <v>93</v>
      </c>
      <c r="E57" s="83">
        <f>SUM(E58:E58)</f>
        <v>50000</v>
      </c>
    </row>
    <row r="58" spans="1:5" ht="19.5" customHeight="1">
      <c r="A58" s="87"/>
      <c r="B58" s="107"/>
      <c r="C58" s="89"/>
      <c r="D58" s="97" t="s">
        <v>105</v>
      </c>
      <c r="E58" s="98">
        <v>50000</v>
      </c>
    </row>
    <row r="59" spans="1:5" ht="19.5" customHeight="1">
      <c r="A59" s="87"/>
      <c r="B59" s="21" t="s">
        <v>127</v>
      </c>
      <c r="C59" s="133"/>
      <c r="D59" s="84" t="s">
        <v>94</v>
      </c>
      <c r="E59" s="83">
        <f>SUM(E60:E60)</f>
        <v>10000</v>
      </c>
    </row>
    <row r="60" spans="1:5" ht="19.5" customHeight="1">
      <c r="A60" s="87"/>
      <c r="B60" s="107"/>
      <c r="C60" s="89"/>
      <c r="D60" s="97" t="s">
        <v>105</v>
      </c>
      <c r="E60" s="98">
        <v>10000</v>
      </c>
    </row>
    <row r="61" spans="1:5" ht="19.5" customHeight="1">
      <c r="A61" s="87"/>
      <c r="B61" s="21" t="s">
        <v>128</v>
      </c>
      <c r="C61" s="133"/>
      <c r="D61" s="82" t="s">
        <v>32</v>
      </c>
      <c r="E61" s="83">
        <f>E62</f>
        <v>505000</v>
      </c>
    </row>
    <row r="62" spans="1:5" ht="19.5" customHeight="1">
      <c r="A62" s="87"/>
      <c r="B62" s="107"/>
      <c r="C62" s="89"/>
      <c r="D62" s="97" t="s">
        <v>105</v>
      </c>
      <c r="E62" s="98">
        <v>505000</v>
      </c>
    </row>
    <row r="63" spans="1:5" ht="19.5" customHeight="1">
      <c r="A63" s="87"/>
      <c r="B63" s="21" t="s">
        <v>129</v>
      </c>
      <c r="C63" s="133"/>
      <c r="D63" s="82" t="s">
        <v>6</v>
      </c>
      <c r="E63" s="83">
        <v>35000</v>
      </c>
    </row>
    <row r="64" spans="1:5" ht="19.5" customHeight="1">
      <c r="A64" s="87"/>
      <c r="B64" s="43"/>
      <c r="C64" s="89"/>
      <c r="D64" s="97" t="s">
        <v>105</v>
      </c>
      <c r="E64" s="26">
        <v>35000</v>
      </c>
    </row>
    <row r="65" spans="1:5" ht="19.5" customHeight="1">
      <c r="A65" s="132">
        <v>921</v>
      </c>
      <c r="B65" s="100"/>
      <c r="C65" s="91"/>
      <c r="D65" s="63" t="s">
        <v>35</v>
      </c>
      <c r="E65" s="113">
        <f>E66+E72+E69</f>
        <v>440000</v>
      </c>
    </row>
    <row r="66" spans="1:5" ht="19.5" customHeight="1">
      <c r="A66" s="88"/>
      <c r="B66" s="21" t="s">
        <v>130</v>
      </c>
      <c r="C66" s="133"/>
      <c r="D66" s="82" t="s">
        <v>23</v>
      </c>
      <c r="E66" s="83">
        <f>E67</f>
        <v>320000</v>
      </c>
    </row>
    <row r="67" spans="1:5" ht="19.5" customHeight="1">
      <c r="A67" s="90"/>
      <c r="B67" s="107"/>
      <c r="C67" s="89"/>
      <c r="D67" s="97" t="s">
        <v>105</v>
      </c>
      <c r="E67" s="98">
        <v>320000</v>
      </c>
    </row>
    <row r="68" spans="1:5" ht="19.5" customHeight="1">
      <c r="A68" s="90"/>
      <c r="B68" s="46"/>
      <c r="C68" s="234"/>
      <c r="D68" s="159" t="s">
        <v>208</v>
      </c>
      <c r="E68" s="102">
        <v>320000</v>
      </c>
    </row>
    <row r="69" spans="1:5" ht="19.5" customHeight="1">
      <c r="A69" s="90"/>
      <c r="B69" s="107" t="s">
        <v>220</v>
      </c>
      <c r="C69" s="89"/>
      <c r="D69" s="158" t="s">
        <v>219</v>
      </c>
      <c r="E69" s="98">
        <f>E70</f>
        <v>70000</v>
      </c>
    </row>
    <row r="70" spans="1:5" ht="19.5" customHeight="1">
      <c r="A70" s="90"/>
      <c r="B70" s="107"/>
      <c r="C70" s="89"/>
      <c r="D70" s="97" t="s">
        <v>105</v>
      </c>
      <c r="E70" s="98">
        <v>70000</v>
      </c>
    </row>
    <row r="71" spans="1:5" ht="19.5" customHeight="1">
      <c r="A71" s="90"/>
      <c r="B71" s="107"/>
      <c r="C71" s="89"/>
      <c r="D71" s="101" t="s">
        <v>132</v>
      </c>
      <c r="E71" s="98">
        <v>70000</v>
      </c>
    </row>
    <row r="72" spans="1:5" ht="19.5" customHeight="1">
      <c r="A72" s="90"/>
      <c r="B72" s="21" t="s">
        <v>131</v>
      </c>
      <c r="C72" s="133"/>
      <c r="D72" s="82" t="s">
        <v>6</v>
      </c>
      <c r="E72" s="83">
        <f>E73</f>
        <v>50000</v>
      </c>
    </row>
    <row r="73" spans="1:5" ht="19.5" customHeight="1">
      <c r="A73" s="90"/>
      <c r="B73" s="107"/>
      <c r="C73" s="89"/>
      <c r="D73" s="97" t="s">
        <v>105</v>
      </c>
      <c r="E73" s="98">
        <v>50000</v>
      </c>
    </row>
    <row r="74" spans="1:5" ht="19.5" customHeight="1">
      <c r="A74" s="90"/>
      <c r="B74" s="107"/>
      <c r="C74" s="89"/>
      <c r="D74" s="97" t="s">
        <v>114</v>
      </c>
      <c r="E74" s="98">
        <v>30000</v>
      </c>
    </row>
    <row r="75" spans="1:5" ht="19.5" customHeight="1">
      <c r="A75" s="290">
        <v>926</v>
      </c>
      <c r="B75" s="291"/>
      <c r="C75" s="292"/>
      <c r="D75" s="106" t="s">
        <v>96</v>
      </c>
      <c r="E75" s="130">
        <f>E78+E76</f>
        <v>3568669</v>
      </c>
    </row>
    <row r="76" spans="1:5" ht="19.5" customHeight="1">
      <c r="A76" s="219"/>
      <c r="B76" s="274">
        <v>92601</v>
      </c>
      <c r="C76" s="288"/>
      <c r="D76" s="289" t="s">
        <v>205</v>
      </c>
      <c r="E76" s="124">
        <f>E77</f>
        <v>3478669</v>
      </c>
    </row>
    <row r="77" spans="1:5" ht="19.5" customHeight="1">
      <c r="A77" s="219"/>
      <c r="B77" s="165"/>
      <c r="C77" s="110"/>
      <c r="D77" s="97" t="s">
        <v>106</v>
      </c>
      <c r="E77" s="220">
        <v>3478669</v>
      </c>
    </row>
    <row r="78" spans="1:5" ht="19.5" customHeight="1">
      <c r="A78" s="135"/>
      <c r="B78" s="84">
        <v>92605</v>
      </c>
      <c r="C78" s="134"/>
      <c r="D78" s="84" t="s">
        <v>97</v>
      </c>
      <c r="E78" s="124">
        <f>E79</f>
        <v>90000</v>
      </c>
    </row>
    <row r="79" spans="1:5" ht="19.5" customHeight="1">
      <c r="A79" s="135"/>
      <c r="B79" s="217"/>
      <c r="C79" s="111"/>
      <c r="D79" s="97" t="s">
        <v>105</v>
      </c>
      <c r="E79" s="118">
        <v>90000</v>
      </c>
    </row>
    <row r="80" spans="1:5" ht="19.5" customHeight="1">
      <c r="A80" s="136"/>
      <c r="B80" s="218"/>
      <c r="C80" s="112"/>
      <c r="D80" s="101" t="s">
        <v>132</v>
      </c>
      <c r="E80" s="230">
        <v>90000</v>
      </c>
    </row>
    <row r="82" spans="4:5" ht="19.5" customHeight="1">
      <c r="D82" s="54"/>
      <c r="E82" s="131"/>
    </row>
  </sheetData>
  <printOptions/>
  <pageMargins left="0.75" right="0.75" top="1" bottom="1" header="0.5" footer="0.5"/>
  <pageSetup fitToHeight="1" fitToWidth="1" horizontalDpi="300" verticalDpi="300" orientation="portrait" paperSize="9" scale="44" r:id="rId1"/>
  <headerFooter alignWithMargins="0">
    <oddFooter>&amp;R5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workbookViewId="0" topLeftCell="A19">
      <selection activeCell="E22" sqref="E22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6.875" style="0" customWidth="1"/>
    <col min="4" max="4" width="54.875" style="0" customWidth="1"/>
    <col min="5" max="5" width="14.125" style="0" customWidth="1"/>
    <col min="6" max="6" width="16.75390625" style="0" customWidth="1"/>
    <col min="7" max="7" width="15.625" style="0" customWidth="1"/>
    <col min="8" max="8" width="13.375" style="0" customWidth="1"/>
    <col min="9" max="9" width="9.75390625" style="0" bestFit="1" customWidth="1"/>
  </cols>
  <sheetData>
    <row r="2" spans="2:4" ht="12.75">
      <c r="B2" s="146" t="s">
        <v>133</v>
      </c>
      <c r="C2" s="146"/>
      <c r="D2" s="269"/>
    </row>
    <row r="4" spans="1:5" ht="19.5" customHeight="1">
      <c r="A4" s="74" t="s">
        <v>0</v>
      </c>
      <c r="B4" s="79" t="s">
        <v>1</v>
      </c>
      <c r="C4" s="75"/>
      <c r="D4" s="140" t="s">
        <v>110</v>
      </c>
      <c r="E4" s="138" t="s">
        <v>104</v>
      </c>
    </row>
    <row r="5" spans="1:5" ht="19.5" customHeight="1">
      <c r="A5" s="75" t="s">
        <v>11</v>
      </c>
      <c r="B5" s="104"/>
      <c r="C5" s="100" t="s">
        <v>15</v>
      </c>
      <c r="D5" s="139" t="s">
        <v>12</v>
      </c>
      <c r="E5" s="19">
        <f>E6</f>
        <v>58194</v>
      </c>
    </row>
    <row r="6" spans="1:5" ht="19.5" customHeight="1">
      <c r="A6" s="95"/>
      <c r="B6" s="21" t="s">
        <v>113</v>
      </c>
      <c r="C6" s="122"/>
      <c r="D6" s="125" t="s">
        <v>26</v>
      </c>
      <c r="E6" s="123">
        <f>E7</f>
        <v>58194</v>
      </c>
    </row>
    <row r="7" spans="1:5" ht="19.5" customHeight="1">
      <c r="A7" s="103"/>
      <c r="B7" s="107"/>
      <c r="C7" s="96"/>
      <c r="D7" s="97" t="s">
        <v>105</v>
      </c>
      <c r="E7" s="98">
        <v>58194</v>
      </c>
    </row>
    <row r="8" spans="1:5" ht="19.5" customHeight="1">
      <c r="A8" s="103"/>
      <c r="B8" s="107"/>
      <c r="C8" s="96"/>
      <c r="D8" s="97" t="s">
        <v>114</v>
      </c>
      <c r="E8" s="44">
        <v>55444</v>
      </c>
    </row>
    <row r="9" spans="1:5" ht="25.5">
      <c r="A9" s="115">
        <v>751</v>
      </c>
      <c r="B9" s="105"/>
      <c r="C9" s="105"/>
      <c r="D9" s="121" t="s">
        <v>28</v>
      </c>
      <c r="E9" s="113">
        <f>E10</f>
        <v>1548</v>
      </c>
    </row>
    <row r="10" spans="1:5" ht="25.5">
      <c r="A10" s="103"/>
      <c r="B10" s="21" t="s">
        <v>29</v>
      </c>
      <c r="C10" s="122"/>
      <c r="D10" s="126" t="s">
        <v>28</v>
      </c>
      <c r="E10" s="83">
        <v>1548</v>
      </c>
    </row>
    <row r="11" spans="1:5" ht="19.5" customHeight="1">
      <c r="A11" s="103"/>
      <c r="B11" s="107"/>
      <c r="C11" s="96"/>
      <c r="D11" s="97" t="s">
        <v>105</v>
      </c>
      <c r="E11" s="98">
        <v>1548</v>
      </c>
    </row>
    <row r="12" spans="1:5" ht="19.5" customHeight="1">
      <c r="A12" s="103"/>
      <c r="B12" s="107"/>
      <c r="C12" s="96"/>
      <c r="D12" s="97" t="s">
        <v>114</v>
      </c>
      <c r="E12" s="98">
        <v>1548</v>
      </c>
    </row>
    <row r="13" spans="1:5" ht="19.5" customHeight="1" thickBot="1">
      <c r="A13" s="312">
        <v>852</v>
      </c>
      <c r="B13" s="313"/>
      <c r="C13" s="313"/>
      <c r="D13" s="121" t="s">
        <v>168</v>
      </c>
      <c r="E13" s="293">
        <f>E14+E19+E17</f>
        <v>2148859</v>
      </c>
    </row>
    <row r="14" spans="1:5" ht="12.75">
      <c r="A14" s="119"/>
      <c r="B14" s="57" t="s">
        <v>202</v>
      </c>
      <c r="C14" s="122"/>
      <c r="D14" s="125"/>
      <c r="E14" s="123">
        <f>E15</f>
        <v>2026333</v>
      </c>
    </row>
    <row r="15" spans="1:5" ht="19.5" customHeight="1">
      <c r="A15" s="119"/>
      <c r="B15" s="55"/>
      <c r="C15" s="120"/>
      <c r="D15" s="97" t="s">
        <v>105</v>
      </c>
      <c r="E15" s="93">
        <v>2026333</v>
      </c>
    </row>
    <row r="16" spans="1:5" ht="19.5" customHeight="1">
      <c r="A16" s="119"/>
      <c r="B16" s="57"/>
      <c r="C16" s="122"/>
      <c r="D16" s="101" t="s">
        <v>114</v>
      </c>
      <c r="E16" s="102">
        <v>53700</v>
      </c>
    </row>
    <row r="17" spans="1:5" ht="24.75" customHeight="1">
      <c r="A17" s="119"/>
      <c r="B17" s="57" t="s">
        <v>181</v>
      </c>
      <c r="C17" s="122"/>
      <c r="D17" s="125" t="s">
        <v>100</v>
      </c>
      <c r="E17" s="123">
        <f>E18</f>
        <v>11408</v>
      </c>
    </row>
    <row r="18" spans="1:5" ht="19.5" customHeight="1">
      <c r="A18" s="119"/>
      <c r="B18" s="137"/>
      <c r="C18" s="120"/>
      <c r="D18" s="97" t="s">
        <v>105</v>
      </c>
      <c r="E18" s="305">
        <v>11408</v>
      </c>
    </row>
    <row r="19" spans="1:5" ht="25.5">
      <c r="A19" s="95"/>
      <c r="B19" s="21" t="s">
        <v>169</v>
      </c>
      <c r="C19" s="81"/>
      <c r="D19" s="82" t="s">
        <v>20</v>
      </c>
      <c r="E19" s="83">
        <f>E20</f>
        <v>111118</v>
      </c>
    </row>
    <row r="20" spans="1:5" ht="19.5" customHeight="1">
      <c r="A20" s="99"/>
      <c r="B20" s="46"/>
      <c r="C20" s="100"/>
      <c r="D20" s="101" t="s">
        <v>105</v>
      </c>
      <c r="E20" s="102">
        <v>111118</v>
      </c>
    </row>
    <row r="21" ht="12.75">
      <c r="D21" s="128" t="s">
        <v>15</v>
      </c>
    </row>
    <row r="22" spans="4:7" ht="15" customHeight="1">
      <c r="D22" s="129" t="s">
        <v>137</v>
      </c>
      <c r="E22" s="130">
        <f>E13+E9+E5+'921926'!E82</f>
        <v>2208601</v>
      </c>
      <c r="G22" s="130"/>
    </row>
    <row r="24" spans="4:5" ht="12.75">
      <c r="D24" s="167"/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>
        <v>0</v>
      </c>
    </row>
    <row r="30" ht="12.75">
      <c r="E30" s="5"/>
    </row>
    <row r="31" ht="12.75">
      <c r="E31" s="5">
        <v>0</v>
      </c>
    </row>
  </sheetData>
  <mergeCells count="1">
    <mergeCell ref="A13:C13"/>
  </mergeCells>
  <printOptions/>
  <pageMargins left="0.75" right="0.75" top="1" bottom="1" header="0.5" footer="0.5"/>
  <pageSetup fitToHeight="1" fitToWidth="1" orientation="portrait" paperSize="9" scale="5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5.375" style="0" customWidth="1"/>
    <col min="2" max="2" width="8.125" style="0" customWidth="1"/>
    <col min="3" max="3" width="5.625" style="0" customWidth="1"/>
    <col min="4" max="4" width="46.75390625" style="0" customWidth="1"/>
    <col min="5" max="5" width="15.00390625" style="0" customWidth="1"/>
    <col min="6" max="6" width="17.125" style="0" customWidth="1"/>
    <col min="7" max="7" width="14.875" style="0" customWidth="1"/>
    <col min="8" max="8" width="13.75390625" style="5" customWidth="1"/>
  </cols>
  <sheetData>
    <row r="1" ht="13.5" thickBot="1">
      <c r="D1" s="145" t="s">
        <v>134</v>
      </c>
    </row>
    <row r="2" ht="12.75">
      <c r="H2"/>
    </row>
    <row r="3" spans="4:8" ht="12.75">
      <c r="D3" s="294" t="s">
        <v>227</v>
      </c>
      <c r="H3"/>
    </row>
    <row r="4" spans="1:8" ht="12.75">
      <c r="A4" s="115">
        <v>600</v>
      </c>
      <c r="B4" s="282"/>
      <c r="C4" s="108"/>
      <c r="D4" s="227" t="s">
        <v>8</v>
      </c>
      <c r="E4" s="296">
        <f>E5+E8</f>
        <v>4900000</v>
      </c>
      <c r="H4"/>
    </row>
    <row r="5" spans="1:8" ht="12.75">
      <c r="A5" s="314"/>
      <c r="B5" s="297">
        <v>60013</v>
      </c>
      <c r="C5" s="275"/>
      <c r="D5" s="298" t="s">
        <v>223</v>
      </c>
      <c r="E5" s="295">
        <f>E6</f>
        <v>4900000</v>
      </c>
      <c r="H5"/>
    </row>
    <row r="6" spans="1:8" ht="12.75">
      <c r="A6" s="315"/>
      <c r="B6" s="115"/>
      <c r="C6" s="265"/>
      <c r="D6" s="299" t="s">
        <v>106</v>
      </c>
      <c r="E6" s="266">
        <v>4900000</v>
      </c>
      <c r="H6"/>
    </row>
    <row r="7" spans="1:8" ht="12.75">
      <c r="A7" s="315"/>
      <c r="B7" s="297">
        <v>60014</v>
      </c>
      <c r="C7" s="300"/>
      <c r="D7" s="276" t="s">
        <v>236</v>
      </c>
      <c r="E7" s="268">
        <f>E8</f>
        <v>0</v>
      </c>
      <c r="H7"/>
    </row>
    <row r="8" spans="1:8" ht="12.75">
      <c r="A8" s="316"/>
      <c r="B8" s="115"/>
      <c r="C8" s="265"/>
      <c r="D8" s="299" t="s">
        <v>106</v>
      </c>
      <c r="E8" s="266"/>
      <c r="H8"/>
    </row>
    <row r="9" spans="1:8" ht="19.5" customHeight="1">
      <c r="A9" s="173">
        <v>710</v>
      </c>
      <c r="B9" s="301"/>
      <c r="C9" s="301"/>
      <c r="D9" s="302" t="s">
        <v>33</v>
      </c>
      <c r="E9" s="166">
        <f>E10</f>
        <v>3500</v>
      </c>
      <c r="H9"/>
    </row>
    <row r="10" spans="1:8" ht="19.5" customHeight="1">
      <c r="A10" s="174"/>
      <c r="B10" s="171">
        <v>71035</v>
      </c>
      <c r="C10" s="171"/>
      <c r="D10" s="45" t="s">
        <v>34</v>
      </c>
      <c r="E10" s="83">
        <f>E11</f>
        <v>3500</v>
      </c>
      <c r="H10"/>
    </row>
    <row r="11" spans="1:8" ht="19.5" customHeight="1">
      <c r="A11" s="172"/>
      <c r="B11" s="49"/>
      <c r="D11" s="97" t="s">
        <v>105</v>
      </c>
      <c r="E11" s="170">
        <v>3500</v>
      </c>
      <c r="H11"/>
    </row>
    <row r="12" spans="1:8" ht="24.75" customHeight="1">
      <c r="A12" s="173">
        <v>754</v>
      </c>
      <c r="B12" s="168"/>
      <c r="C12" s="168"/>
      <c r="D12" s="9" t="s">
        <v>30</v>
      </c>
      <c r="E12" s="19">
        <f>E13</f>
        <v>1400</v>
      </c>
      <c r="H12"/>
    </row>
    <row r="13" spans="1:8" ht="19.5" customHeight="1">
      <c r="A13" s="174"/>
      <c r="B13" s="23">
        <v>75414</v>
      </c>
      <c r="C13" s="21"/>
      <c r="D13" s="22" t="s">
        <v>31</v>
      </c>
      <c r="E13" s="205">
        <f>E14</f>
        <v>1400</v>
      </c>
      <c r="H13"/>
    </row>
    <row r="14" spans="1:8" ht="19.5" customHeight="1">
      <c r="A14" s="172"/>
      <c r="B14" s="49"/>
      <c r="D14" s="116" t="s">
        <v>105</v>
      </c>
      <c r="E14" s="170">
        <v>1400</v>
      </c>
      <c r="H14"/>
    </row>
    <row r="15" spans="1:5" ht="19.5" customHeight="1" thickBot="1">
      <c r="A15" s="175"/>
      <c r="B15" s="176"/>
      <c r="C15" s="177"/>
      <c r="D15" s="117" t="s">
        <v>114</v>
      </c>
      <c r="E15" s="237">
        <v>0</v>
      </c>
    </row>
    <row r="16" spans="4:5" ht="19.5" customHeight="1" thickBot="1">
      <c r="D16" s="178" t="s">
        <v>101</v>
      </c>
      <c r="E16" s="208">
        <v>37107100</v>
      </c>
    </row>
    <row r="17" ht="19.5" customHeight="1"/>
    <row r="18" ht="19.5" customHeight="1">
      <c r="D18" s="167" t="s">
        <v>138</v>
      </c>
    </row>
    <row r="19" ht="19.5" customHeight="1"/>
    <row r="20" spans="4:5" ht="19.5" customHeight="1">
      <c r="D20" s="169" t="s">
        <v>139</v>
      </c>
      <c r="E20" s="179">
        <f>E16-E25</f>
        <v>16332880</v>
      </c>
    </row>
    <row r="21" spans="4:5" ht="19.5" customHeight="1">
      <c r="D21" t="s">
        <v>140</v>
      </c>
      <c r="E21" s="5"/>
    </row>
    <row r="22" spans="4:5" ht="19.5" customHeight="1">
      <c r="D22" t="s">
        <v>141</v>
      </c>
      <c r="E22" s="5">
        <v>8676197</v>
      </c>
    </row>
    <row r="23" spans="4:5" ht="19.5" customHeight="1">
      <c r="D23" t="s">
        <v>142</v>
      </c>
      <c r="E23" s="5">
        <f>'921926'!E80+'600700'!E32+'921926'!E68+'921926'!E55+'710750'!E24+'921926'!E71+'600700'!E14</f>
        <v>640000</v>
      </c>
    </row>
    <row r="24" spans="4:5" ht="19.5" customHeight="1">
      <c r="D24" t="s">
        <v>183</v>
      </c>
      <c r="E24" s="5">
        <f>'710750'!E39</f>
        <v>25000</v>
      </c>
    </row>
    <row r="25" spans="4:5" ht="19.5" customHeight="1">
      <c r="D25" s="169" t="s">
        <v>143</v>
      </c>
      <c r="E25" s="179">
        <v>20774220</v>
      </c>
    </row>
    <row r="26" ht="19.5" customHeight="1" thickBot="1"/>
    <row r="27" spans="4:5" ht="19.5" customHeight="1" thickBot="1">
      <c r="D27" s="180" t="s">
        <v>144</v>
      </c>
      <c r="E27" s="181">
        <v>484300</v>
      </c>
    </row>
    <row r="28" spans="4:5" ht="19.5" customHeight="1">
      <c r="D28" t="s">
        <v>229</v>
      </c>
      <c r="E28" s="5">
        <v>484300</v>
      </c>
    </row>
    <row r="29" ht="19.5" customHeight="1" thickBot="1"/>
    <row r="30" spans="4:5" ht="19.5" customHeight="1" thickBot="1">
      <c r="D30" s="180" t="s">
        <v>145</v>
      </c>
      <c r="E30" s="182">
        <f>E16+E27</f>
        <v>37591400</v>
      </c>
    </row>
    <row r="31" ht="19.5" customHeight="1"/>
    <row r="32" ht="19.5" customHeight="1"/>
  </sheetData>
  <mergeCells count="1">
    <mergeCell ref="A5:A8"/>
  </mergeCells>
  <printOptions/>
  <pageMargins left="0.75" right="0.75" top="1" bottom="1" header="0.5" footer="0.5"/>
  <pageSetup fitToHeight="1" fitToWidth="1" horizontalDpi="300" verticalDpi="300" orientation="portrait" paperSize="9" scale="60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workbookViewId="0" topLeftCell="A4">
      <selection activeCell="D5" sqref="D5"/>
    </sheetView>
  </sheetViews>
  <sheetFormatPr defaultColWidth="9.00390625" defaultRowHeight="12.75"/>
  <cols>
    <col min="1" max="1" width="7.375" style="6" customWidth="1"/>
    <col min="2" max="2" width="41.875" style="0" customWidth="1"/>
    <col min="3" max="5" width="16.375" style="0" customWidth="1"/>
    <col min="6" max="6" width="16.875" style="0" customWidth="1"/>
    <col min="7" max="7" width="18.00390625" style="0" customWidth="1"/>
  </cols>
  <sheetData>
    <row r="2" ht="19.5" customHeight="1">
      <c r="B2" s="200" t="s">
        <v>232</v>
      </c>
    </row>
    <row r="4" spans="1:4" ht="19.5" customHeight="1">
      <c r="A4" s="38" t="s">
        <v>0</v>
      </c>
      <c r="B4" s="39" t="s">
        <v>3</v>
      </c>
      <c r="C4" s="39" t="s">
        <v>152</v>
      </c>
      <c r="D4" s="39" t="s">
        <v>153</v>
      </c>
    </row>
    <row r="5" spans="1:4" ht="19.5" customHeight="1">
      <c r="A5" s="7" t="s">
        <v>4</v>
      </c>
      <c r="B5" s="9" t="s">
        <v>157</v>
      </c>
      <c r="C5" s="41">
        <v>1200</v>
      </c>
      <c r="D5" s="41">
        <v>13200</v>
      </c>
    </row>
    <row r="6" spans="1:4" ht="24.75" customHeight="1">
      <c r="A6" s="7" t="s">
        <v>216</v>
      </c>
      <c r="B6" s="9" t="s">
        <v>221</v>
      </c>
      <c r="C6" s="41"/>
      <c r="D6" s="41">
        <v>352000</v>
      </c>
    </row>
    <row r="7" spans="1:4" ht="19.5" customHeight="1">
      <c r="A7" s="7" t="s">
        <v>36</v>
      </c>
      <c r="B7" s="9" t="s">
        <v>8</v>
      </c>
      <c r="C7" s="41">
        <v>6383774</v>
      </c>
      <c r="D7" s="41">
        <v>8865755</v>
      </c>
    </row>
    <row r="8" spans="1:4" ht="19.5" customHeight="1">
      <c r="A8" s="7" t="s">
        <v>37</v>
      </c>
      <c r="B8" s="9" t="s">
        <v>7</v>
      </c>
      <c r="C8" s="41">
        <v>223000</v>
      </c>
      <c r="D8" s="41">
        <v>865000</v>
      </c>
    </row>
    <row r="9" spans="1:4" ht="19.5" customHeight="1">
      <c r="A9" s="7" t="s">
        <v>43</v>
      </c>
      <c r="B9" s="9" t="s">
        <v>33</v>
      </c>
      <c r="C9" s="41"/>
      <c r="D9" s="41">
        <v>79000</v>
      </c>
    </row>
    <row r="10" spans="1:4" ht="19.5" customHeight="1">
      <c r="A10" s="7" t="s">
        <v>11</v>
      </c>
      <c r="B10" s="9" t="s">
        <v>12</v>
      </c>
      <c r="C10" s="41">
        <v>506450</v>
      </c>
      <c r="D10" s="41">
        <v>3202132</v>
      </c>
    </row>
    <row r="11" spans="1:4" ht="25.5">
      <c r="A11" s="7" t="s">
        <v>44</v>
      </c>
      <c r="B11" s="9" t="s">
        <v>30</v>
      </c>
      <c r="C11" s="41"/>
      <c r="D11" s="41">
        <v>203295</v>
      </c>
    </row>
    <row r="12" spans="1:4" ht="38.25">
      <c r="A12" s="7" t="s">
        <v>38</v>
      </c>
      <c r="B12" s="9" t="s">
        <v>14</v>
      </c>
      <c r="C12" s="41">
        <v>6496884</v>
      </c>
      <c r="D12" s="41">
        <v>111000</v>
      </c>
    </row>
    <row r="13" spans="1:4" ht="19.5" customHeight="1">
      <c r="A13" s="7" t="s">
        <v>159</v>
      </c>
      <c r="B13" s="9" t="s">
        <v>161</v>
      </c>
      <c r="C13" s="41"/>
      <c r="D13" s="41">
        <v>25000</v>
      </c>
    </row>
    <row r="14" spans="1:4" ht="19.5" customHeight="1">
      <c r="A14" s="7" t="s">
        <v>16</v>
      </c>
      <c r="B14" s="9" t="s">
        <v>17</v>
      </c>
      <c r="C14" s="41">
        <v>9186661</v>
      </c>
      <c r="D14" s="41">
        <v>160000</v>
      </c>
    </row>
    <row r="15" spans="1:4" ht="19.5" customHeight="1">
      <c r="A15" s="7" t="s">
        <v>39</v>
      </c>
      <c r="B15" s="9" t="s">
        <v>18</v>
      </c>
      <c r="C15" s="41">
        <v>330532</v>
      </c>
      <c r="D15" s="41">
        <v>8690531</v>
      </c>
    </row>
    <row r="16" spans="1:4" ht="19.5" customHeight="1">
      <c r="A16" s="7" t="s">
        <v>40</v>
      </c>
      <c r="B16" s="63" t="s">
        <v>24</v>
      </c>
      <c r="C16" s="41"/>
      <c r="D16" s="41">
        <v>145000</v>
      </c>
    </row>
    <row r="17" spans="1:4" ht="19.5" customHeight="1">
      <c r="A17" s="8">
        <v>852</v>
      </c>
      <c r="B17" s="9" t="s">
        <v>168</v>
      </c>
      <c r="C17" s="41">
        <v>156764</v>
      </c>
      <c r="D17" s="41">
        <v>722343</v>
      </c>
    </row>
    <row r="18" spans="1:4" ht="19.5" customHeight="1">
      <c r="A18" s="7" t="s">
        <v>123</v>
      </c>
      <c r="B18" s="54" t="s">
        <v>90</v>
      </c>
      <c r="C18" s="41"/>
      <c r="D18" s="41">
        <v>245710</v>
      </c>
    </row>
    <row r="19" spans="1:4" ht="25.5">
      <c r="A19" s="7" t="s">
        <v>41</v>
      </c>
      <c r="B19" s="9" t="s">
        <v>206</v>
      </c>
      <c r="C19" s="41">
        <v>1330436</v>
      </c>
      <c r="D19" s="41">
        <v>2070964</v>
      </c>
    </row>
    <row r="20" spans="1:4" ht="12.75">
      <c r="A20" s="7" t="s">
        <v>42</v>
      </c>
      <c r="B20" s="9" t="s">
        <v>35</v>
      </c>
      <c r="C20" s="41"/>
      <c r="D20" s="41">
        <v>440000</v>
      </c>
    </row>
    <row r="21" spans="1:4" ht="12.75">
      <c r="A21" s="7" t="s">
        <v>99</v>
      </c>
      <c r="B21" s="184" t="s">
        <v>96</v>
      </c>
      <c r="C21" s="41">
        <v>3017668</v>
      </c>
      <c r="D21" s="41">
        <v>3568669</v>
      </c>
    </row>
    <row r="22" spans="1:4" ht="12.75">
      <c r="A22" s="185"/>
      <c r="B22" s="187" t="s">
        <v>150</v>
      </c>
      <c r="C22" s="40">
        <f>SUM(C5:C21)</f>
        <v>27633369</v>
      </c>
      <c r="D22" s="40">
        <f>SUM(D5:D21)</f>
        <v>29759599</v>
      </c>
    </row>
    <row r="23" spans="1:6" ht="12.75">
      <c r="A23" s="185"/>
      <c r="B23" s="186"/>
      <c r="C23" s="188"/>
      <c r="D23" s="188"/>
      <c r="E23" s="188"/>
      <c r="F23" s="188"/>
    </row>
    <row r="24" spans="1:6" ht="12.75">
      <c r="A24" s="185"/>
      <c r="B24" s="186"/>
      <c r="C24" s="188"/>
      <c r="D24" s="188"/>
      <c r="E24" s="188"/>
      <c r="F24" s="188"/>
    </row>
    <row r="25" spans="1:4" ht="12.75">
      <c r="A25" s="189"/>
      <c r="B25" s="199" t="s">
        <v>133</v>
      </c>
      <c r="C25" s="177"/>
      <c r="D25" s="177"/>
    </row>
    <row r="26" spans="1:4" ht="12.75">
      <c r="A26" s="15" t="s">
        <v>11</v>
      </c>
      <c r="B26" s="17" t="s">
        <v>12</v>
      </c>
      <c r="C26" s="10">
        <v>58194</v>
      </c>
      <c r="D26" s="18">
        <v>58194</v>
      </c>
    </row>
    <row r="27" spans="1:4" ht="38.25">
      <c r="A27" s="7" t="s">
        <v>27</v>
      </c>
      <c r="B27" s="9" t="s">
        <v>28</v>
      </c>
      <c r="C27" s="10">
        <v>1548</v>
      </c>
      <c r="D27" s="41">
        <v>1548</v>
      </c>
    </row>
    <row r="28" spans="1:4" ht="12.75">
      <c r="A28" s="7" t="s">
        <v>167</v>
      </c>
      <c r="B28" s="9" t="s">
        <v>168</v>
      </c>
      <c r="C28" s="10">
        <v>2148859</v>
      </c>
      <c r="D28" s="10">
        <v>2148859</v>
      </c>
    </row>
    <row r="29" spans="1:4" ht="12.75">
      <c r="A29" s="185"/>
      <c r="B29" s="190" t="s">
        <v>151</v>
      </c>
      <c r="C29" s="19">
        <f>SUM(C26:C28)</f>
        <v>2208601</v>
      </c>
      <c r="D29" s="19">
        <f>SUM(D26:D28)</f>
        <v>2208601</v>
      </c>
    </row>
    <row r="30" spans="1:4" ht="12.75">
      <c r="A30" s="185"/>
      <c r="B30" s="49"/>
      <c r="C30" s="49"/>
      <c r="D30" s="49"/>
    </row>
    <row r="31" spans="1:4" ht="12.75">
      <c r="A31" s="189"/>
      <c r="B31" s="199" t="s">
        <v>227</v>
      </c>
      <c r="C31" s="177"/>
      <c r="D31" s="264"/>
    </row>
    <row r="32" spans="1:4" ht="12.75">
      <c r="A32" s="7" t="s">
        <v>36</v>
      </c>
      <c r="B32" s="9" t="s">
        <v>8</v>
      </c>
      <c r="C32" s="244">
        <v>4900000</v>
      </c>
      <c r="D32" s="244">
        <v>5134000</v>
      </c>
    </row>
    <row r="33" spans="1:4" ht="12.75">
      <c r="A33" s="7" t="s">
        <v>43</v>
      </c>
      <c r="B33" s="9" t="s">
        <v>33</v>
      </c>
      <c r="C33" s="41">
        <v>3500</v>
      </c>
      <c r="D33" s="41">
        <v>3500</v>
      </c>
    </row>
    <row r="34" spans="1:4" ht="25.5">
      <c r="A34" s="7" t="s">
        <v>44</v>
      </c>
      <c r="B34" s="9" t="s">
        <v>30</v>
      </c>
      <c r="C34" s="245">
        <v>1400</v>
      </c>
      <c r="D34" s="41">
        <v>1400</v>
      </c>
    </row>
    <row r="35" spans="1:4" ht="13.5" thickBot="1">
      <c r="A35" s="185"/>
      <c r="B35" s="49"/>
      <c r="C35" s="49"/>
      <c r="D35" s="49"/>
    </row>
    <row r="36" spans="1:4" ht="13.5" thickBot="1">
      <c r="A36" s="185"/>
      <c r="B36" s="56" t="s">
        <v>154</v>
      </c>
      <c r="C36" s="34">
        <f>C22+C29+C33+C34+C32</f>
        <v>34746870</v>
      </c>
      <c r="D36" s="35">
        <f>D22+D29+D33+D34+D32</f>
        <v>37107100</v>
      </c>
    </row>
    <row r="37" spans="1:4" ht="13.5" thickBot="1">
      <c r="A37" s="185"/>
      <c r="B37" s="49"/>
      <c r="C37" s="49"/>
      <c r="D37" s="49"/>
    </row>
    <row r="38" spans="1:4" ht="12.75">
      <c r="A38" s="185"/>
      <c r="B38" s="191" t="s">
        <v>102</v>
      </c>
      <c r="C38" s="192">
        <v>2844530</v>
      </c>
      <c r="D38" s="193"/>
    </row>
    <row r="39" spans="1:4" ht="12.75">
      <c r="A39" s="185"/>
      <c r="B39" s="194" t="s">
        <v>155</v>
      </c>
      <c r="C39" s="10">
        <v>0</v>
      </c>
      <c r="D39" s="195">
        <v>484300</v>
      </c>
    </row>
    <row r="40" spans="2:4" ht="13.5" thickBot="1">
      <c r="B40" s="196" t="s">
        <v>156</v>
      </c>
      <c r="C40" s="197">
        <f>SUM(C36:C39)</f>
        <v>37591400</v>
      </c>
      <c r="D40" s="198">
        <f>D36+D39</f>
        <v>37591400</v>
      </c>
    </row>
  </sheetData>
  <printOptions/>
  <pageMargins left="0.75" right="0.75" top="1" bottom="1" header="0.5" footer="0.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Goncerz</dc:creator>
  <cp:keywords/>
  <dc:description/>
  <cp:lastModifiedBy>UMiG PILICA</cp:lastModifiedBy>
  <cp:lastPrinted>2008-11-16T14:53:43Z</cp:lastPrinted>
  <dcterms:created xsi:type="dcterms:W3CDTF">2001-10-28T08:57:06Z</dcterms:created>
  <dcterms:modified xsi:type="dcterms:W3CDTF">2009-01-14T06:40:24Z</dcterms:modified>
  <cp:category/>
  <cp:version/>
  <cp:contentType/>
  <cp:contentStatus/>
</cp:coreProperties>
</file>